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worksheets/sheet19.xml" ContentType="application/vnd.openxmlformats-officedocument.spreadsheetml.worksheet+xml"/>
  <Override PartName="/xl/drawings/drawing28.xml" ContentType="application/vnd.openxmlformats-officedocument.drawing+xml"/>
  <Override PartName="/xl/worksheets/sheet20.xml" ContentType="application/vnd.openxmlformats-officedocument.spreadsheetml.worksheet+xml"/>
  <Override PartName="/xl/drawings/drawing30.xml" ContentType="application/vnd.openxmlformats-officedocument.drawing+xml"/>
  <Override PartName="/xl/worksheets/sheet21.xml" ContentType="application/vnd.openxmlformats-officedocument.spreadsheetml.worksheet+xml"/>
  <Override PartName="/xl/drawings/drawing32.xml" ContentType="application/vnd.openxmlformats-officedocument.drawing+xml"/>
  <Override PartName="/xl/worksheets/sheet22.xml" ContentType="application/vnd.openxmlformats-officedocument.spreadsheetml.worksheet+xml"/>
  <Override PartName="/xl/drawings/drawing33.xml" ContentType="application/vnd.openxmlformats-officedocument.drawing+xml"/>
  <Override PartName="/xl/worksheets/sheet23.xml" ContentType="application/vnd.openxmlformats-officedocument.spreadsheetml.worksheet+xml"/>
  <Override PartName="/xl/drawings/drawing35.xml" ContentType="application/vnd.openxmlformats-officedocument.drawing+xml"/>
  <Override PartName="/xl/worksheets/sheet24.xml" ContentType="application/vnd.openxmlformats-officedocument.spreadsheetml.worksheet+xml"/>
  <Override PartName="/xl/drawings/drawing36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drawings/drawing39.xml" ContentType="application/vnd.openxmlformats-officedocument.drawing+xml"/>
  <Override PartName="/xl/worksheets/sheet27.xml" ContentType="application/vnd.openxmlformats-officedocument.spreadsheetml.worksheet+xml"/>
  <Override PartName="/xl/drawings/drawing41.xml" ContentType="application/vnd.openxmlformats-officedocument.drawing+xml"/>
  <Override PartName="/xl/worksheets/sheet28.xml" ContentType="application/vnd.openxmlformats-officedocument.spreadsheetml.worksheet+xml"/>
  <Override PartName="/xl/drawings/drawing44.xml" ContentType="application/vnd.openxmlformats-officedocument.drawing+xml"/>
  <Override PartName="/xl/worksheets/sheet29.xml" ContentType="application/vnd.openxmlformats-officedocument.spreadsheetml.worksheet+xml"/>
  <Override PartName="/xl/drawings/drawing46.xml" ContentType="application/vnd.openxmlformats-officedocument.drawing+xml"/>
  <Override PartName="/xl/worksheets/sheet30.xml" ContentType="application/vnd.openxmlformats-officedocument.spreadsheetml.worksheet+xml"/>
  <Override PartName="/xl/drawings/drawing48.xml" ContentType="application/vnd.openxmlformats-officedocument.drawing+xml"/>
  <Override PartName="/xl/worksheets/sheet31.xml" ContentType="application/vnd.openxmlformats-officedocument.spreadsheetml.worksheet+xml"/>
  <Override PartName="/xl/drawings/drawing49.xml" ContentType="application/vnd.openxmlformats-officedocument.drawing+xml"/>
  <Override PartName="/xl/worksheets/sheet32.xml" ContentType="application/vnd.openxmlformats-officedocument.spreadsheetml.worksheet+xml"/>
  <Override PartName="/xl/drawings/drawing51.xml" ContentType="application/vnd.openxmlformats-officedocument.drawing+xml"/>
  <Override PartName="/xl/worksheets/sheet33.xml" ContentType="application/vnd.openxmlformats-officedocument.spreadsheetml.worksheet+xml"/>
  <Override PartName="/xl/drawings/drawing5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4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5130" tabRatio="763" activeTab="0"/>
  </bookViews>
  <sheets>
    <sheet name="Geral" sheetId="1" r:id="rId1"/>
    <sheet name="Ies-par" sheetId="2" r:id="rId2"/>
    <sheet name="Ies-cres" sheetId="3" r:id="rId3"/>
    <sheet name="Doc-Total" sheetId="4" r:id="rId4"/>
    <sheet name="Doc-par" sheetId="5" r:id="rId5"/>
    <sheet name="Doc-cres" sheetId="6" r:id="rId6"/>
    <sheet name="Doc-For-par" sheetId="7" r:id="rId7"/>
    <sheet name="Doc-Form-cres" sheetId="8" r:id="rId8"/>
    <sheet name="Mat-part" sheetId="9" r:id="rId9"/>
    <sheet name="Mat-cres" sheetId="10" r:id="rId10"/>
    <sheet name="Mat-Reg" sheetId="11" r:id="rId11"/>
    <sheet name="Mat-UF" sheetId="12" r:id="rId12"/>
    <sheet name="Mat-not-fem" sheetId="13" r:id="rId13"/>
    <sheet name="Mat-Tam" sheetId="14" r:id="rId14"/>
    <sheet name="Matr-maiores" sheetId="15" r:id="rId15"/>
    <sheet name="Mat-Doc" sheetId="16" r:id="rId16"/>
    <sheet name="Con-part" sheetId="17" r:id="rId17"/>
    <sheet name="Con-cres" sheetId="18" r:id="rId18"/>
    <sheet name="Curso-par" sheetId="19" r:id="rId19"/>
    <sheet name="Curso-cres" sheetId="20" r:id="rId20"/>
    <sheet name="Vagas-par" sheetId="21" r:id="rId21"/>
    <sheet name="Vagas-cres" sheetId="22" r:id="rId22"/>
    <sheet name="Insc-par" sheetId="23" r:id="rId23"/>
    <sheet name="Insc-cres" sheetId="24" r:id="rId24"/>
    <sheet name="CandVaga" sheetId="25" r:id="rId25"/>
    <sheet name="ingr-par" sheetId="26" r:id="rId26"/>
    <sheet name="ingr-cres" sheetId="27" r:id="rId27"/>
    <sheet name="conc_ingr" sheetId="28" r:id="rId28"/>
    <sheet name="vagaVest-par" sheetId="29" r:id="rId29"/>
    <sheet name="InscVest-par" sheetId="30" r:id="rId30"/>
    <sheet name="CandvagaVest" sheetId="31" r:id="rId31"/>
    <sheet name="ingrVest-par" sheetId="32" r:id="rId32"/>
    <sheet name="ingr-etaria" sheetId="33" r:id="rId33"/>
  </sheets>
  <definedNames>
    <definedName name="_xlnm.Print_Area" localSheetId="6">'Doc-For-par'!$K$1:$T$52</definedName>
    <definedName name="_xlnm.Print_Area" localSheetId="32">'ingr-etaria'!$A$1:$I$52</definedName>
    <definedName name="_xlnm.Print_Area" localSheetId="13">'Mat-Tam'!$A$1:$J$58</definedName>
    <definedName name="_xlnm.Print_Titles" localSheetId="12">'Mat-not-fem'!$5:$7</definedName>
  </definedNames>
  <calcPr fullCalcOnLoad="1"/>
</workbook>
</file>

<file path=xl/sharedStrings.xml><?xml version="1.0" encoding="utf-8"?>
<sst xmlns="http://schemas.openxmlformats.org/spreadsheetml/2006/main" count="670" uniqueCount="200">
  <si>
    <t>Educação Superior</t>
  </si>
  <si>
    <t xml:space="preserve">Distribuição Percentual do Número de Instituições de Educação Superior, por Categoria Administrativa - Brasil 1991-2002 </t>
  </si>
  <si>
    <t>Ano</t>
  </si>
  <si>
    <t>Total</t>
  </si>
  <si>
    <t>Pública</t>
  </si>
  <si>
    <t xml:space="preserve"> %</t>
  </si>
  <si>
    <t>Privada</t>
  </si>
  <si>
    <t>%</t>
  </si>
  <si>
    <t>Fonte: MEC/INEP/DAES</t>
  </si>
  <si>
    <t>Até Especialização</t>
  </si>
  <si>
    <t>Mestrado</t>
  </si>
  <si>
    <t>Doutorado</t>
  </si>
  <si>
    <t>Grau de Formação</t>
  </si>
  <si>
    <t xml:space="preserve">Ano </t>
  </si>
  <si>
    <t>Nº</t>
  </si>
  <si>
    <t>Distribuição do Número de Funções Docentes em Exercícios por Grau de Formação e Categoria Administrativa - 1994,1998 e 2002</t>
  </si>
  <si>
    <t>Graduação Presencial</t>
  </si>
  <si>
    <t>Distribuição Percentual do Número de Funções Docentes em Exercício, por Categoria Administrativa - Brasil 1991-2002</t>
  </si>
  <si>
    <t>Distribuição Percentual do Número de Matrículas, por Categoria Administrativa - Brasil - 1991-2002</t>
  </si>
  <si>
    <t>Distribuição Percentual do Número de Vagas nos Processos Seletivos, por Categoria Administrativa - Brasil 1991-2002</t>
  </si>
  <si>
    <t>-</t>
  </si>
  <si>
    <r>
      <t>D</t>
    </r>
    <r>
      <rPr>
        <sz val="10"/>
        <rFont val="Arial"/>
        <family val="2"/>
      </rPr>
      <t xml:space="preserve"> %</t>
    </r>
  </si>
  <si>
    <t>Evolução do Número de Vagas nos Processos Seletivos, por Categoria Administrativa - Brasil 1991-2002</t>
  </si>
  <si>
    <t>Evolução do Número de Inscrições nos Processos Seletivos, por Categoria Administrativa - Brasil 1991-2002</t>
  </si>
  <si>
    <r>
      <t>D</t>
    </r>
    <r>
      <rPr>
        <sz val="9"/>
        <rFont val="Arial"/>
        <family val="2"/>
      </rPr>
      <t xml:space="preserve"> %</t>
    </r>
  </si>
  <si>
    <t>Distribuição Percentual do Número de Concluintes, por Categoria Administrativa - Brasil - 1991-2002</t>
  </si>
  <si>
    <t xml:space="preserve">Evolução do Número de Instituições de Educação Superior, por Categoria Administrativa - Brasil 1991-2002 </t>
  </si>
  <si>
    <t>Norte</t>
  </si>
  <si>
    <t>Nordeste</t>
  </si>
  <si>
    <t>Sudeste</t>
  </si>
  <si>
    <t>Sul</t>
  </si>
  <si>
    <t>Centro-Oeste</t>
  </si>
  <si>
    <r>
      <t>D</t>
    </r>
    <r>
      <rPr>
        <sz val="9"/>
        <rFont val="Arial"/>
        <family val="0"/>
      </rPr>
      <t xml:space="preserve"> %</t>
    </r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</si>
  <si>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</si>
  <si>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</si>
  <si>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</si>
  <si>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</si>
  <si>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</si>
  <si>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</si>
  <si>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</si>
  <si>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</si>
  <si>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</si>
  <si>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</si>
  <si>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</si>
  <si>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</si>
  <si>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</si>
  <si>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</si>
  <si>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</si>
  <si>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</si>
  <si>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</si>
  <si>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</si>
  <si>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</si>
  <si>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</si>
  <si>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</si>
  <si>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Mato Grosso</t>
  </si>
  <si>
    <t>Goiás</t>
  </si>
  <si>
    <t>Distrito Federal</t>
  </si>
  <si>
    <t>Unidade da Federação</t>
  </si>
  <si>
    <t>Santa Catarina</t>
  </si>
  <si>
    <t>Mato Grosso do Sul</t>
  </si>
  <si>
    <t>Rio Grande do Sul</t>
  </si>
  <si>
    <t>Rio Grande do Norte</t>
  </si>
  <si>
    <t>pública</t>
  </si>
  <si>
    <t>Até 2.000</t>
  </si>
  <si>
    <t>De 2.001 a  5.000</t>
  </si>
  <si>
    <t>De 5.001 a 10.000</t>
  </si>
  <si>
    <t>Mais de 10.000</t>
  </si>
  <si>
    <t xml:space="preserve">    Total</t>
  </si>
  <si>
    <r>
      <t>D</t>
    </r>
    <r>
      <rPr>
        <sz val="9"/>
        <rFont val="Arial"/>
        <family val="2"/>
      </rPr>
      <t xml:space="preserve"> % 1992/2002</t>
    </r>
  </si>
  <si>
    <t>Evolução do Número de Funções Docentes em Exercício, por Categoria Administrativa - Brasil 1991-2002</t>
  </si>
  <si>
    <t>Evolução do Número de Matrículas, por Unidade da Federação - Brasil - 1992-2002</t>
  </si>
  <si>
    <t>Tamanho da Instituição (Nº de Alunos Matriculados)</t>
  </si>
  <si>
    <t>Evolução do Número de Concluintes, por Categoria Administrativa - Brasil - 1991-2002</t>
  </si>
  <si>
    <t>Distribuição Percentual do Número de Vagas Oferecidas no Vestibular, por Categoria Administrativa - Brasil 1992- 2002</t>
  </si>
  <si>
    <t>Distribuição Percentual do Número de Inscrições no Vestibular, por Categoria Administrativa - Brasil 1991-2002</t>
  </si>
  <si>
    <t>Evolução da Relação Candidatos/Vaga no Vestibular, por Categoria Administrativa - Brasil 1992-2002</t>
  </si>
  <si>
    <t>Evolução do Número de Ingressos através de Processos Seletivos, por Categoria Administrativa - Brasil 1991-2002</t>
  </si>
  <si>
    <t>Capital</t>
  </si>
  <si>
    <t>Interior</t>
  </si>
  <si>
    <t>Feminino</t>
  </si>
  <si>
    <t>Noturno</t>
  </si>
  <si>
    <t>Categoria Administrativa</t>
  </si>
  <si>
    <t>Localização / Sexo / Turno</t>
  </si>
  <si>
    <t>Evolução do Número de Matrículas por Categoria Administrativa, Localização (Capital e Interior),  Sexo Feminino e Turno Noturno- Brasil - 1994 - 2002</t>
  </si>
  <si>
    <t>Publica</t>
  </si>
  <si>
    <t>Até 18</t>
  </si>
  <si>
    <t>de 19 a 24</t>
  </si>
  <si>
    <t>Faixa Etária (em anos)</t>
  </si>
  <si>
    <t>Ingressos por Categoria Administrativa</t>
  </si>
  <si>
    <t>de 25 a 29</t>
  </si>
  <si>
    <t>de 30 a 34</t>
  </si>
  <si>
    <t>de 35 a 39</t>
  </si>
  <si>
    <t>Brasil</t>
  </si>
  <si>
    <t>de 40 a 44</t>
  </si>
  <si>
    <t>Distribuição Percentual do Número de Funções Docentes (em Exercício e Afastados), por Categoria Administrativa - Brasil - 1992 - 2002</t>
  </si>
  <si>
    <t>de 40 ou mais</t>
  </si>
  <si>
    <t>Estatísticas Básicas e Indicadores</t>
  </si>
  <si>
    <t>Federal</t>
  </si>
  <si>
    <t>Estadual</t>
  </si>
  <si>
    <t>Municipal</t>
  </si>
  <si>
    <t>Estatísticas Básicas</t>
  </si>
  <si>
    <t>Instituições</t>
  </si>
  <si>
    <t>Cursos</t>
  </si>
  <si>
    <t>Total dos Processos Seletivos</t>
  </si>
  <si>
    <t>Vagas Oferecidas</t>
  </si>
  <si>
    <t>Candidatos Inscritos</t>
  </si>
  <si>
    <t>Ingressos</t>
  </si>
  <si>
    <t>Vestibular</t>
  </si>
  <si>
    <t>Matrículas</t>
  </si>
  <si>
    <t>Concluintes</t>
  </si>
  <si>
    <t>Docentes em Exercício</t>
  </si>
  <si>
    <t>Funcionários em Exercício</t>
  </si>
  <si>
    <t>Indicadores</t>
  </si>
  <si>
    <t>Turno Noturno (%)</t>
  </si>
  <si>
    <t xml:space="preserve">Sexo Feminino (%) </t>
  </si>
  <si>
    <t>Tempo Integral (%)</t>
  </si>
  <si>
    <t>Matrículas/Docente em Exercício</t>
  </si>
  <si>
    <t>(1)</t>
  </si>
  <si>
    <t>Outros Processos Seletivos: Avaliação Seriada no Ensino Médio, Vestibular + Exame Nacional do Ensino Médio (ENEM) e outros</t>
  </si>
  <si>
    <t>tipos de seleção.</t>
  </si>
  <si>
    <t>(2)</t>
  </si>
  <si>
    <t xml:space="preserve">Outras Formas de Ingresso: Mudança de curso dentro da IES, Transferência ex-offício, Transferência vinda de outra IES excluída </t>
  </si>
  <si>
    <t>ex-offício, Acordos internacionais, Admissão de diplomados em curso superior, Reabertura de matrícula e outros tipos de ingresso.</t>
  </si>
  <si>
    <r>
      <t xml:space="preserve">Candidatos/Vaga </t>
    </r>
    <r>
      <rPr>
        <sz val="8"/>
        <rFont val="Arial"/>
        <family val="2"/>
      </rPr>
      <t>(Total dos processos seletivos)</t>
    </r>
  </si>
  <si>
    <r>
      <t xml:space="preserve">Candidatos/Vaga </t>
    </r>
    <r>
      <rPr>
        <sz val="8"/>
        <rFont val="Arial"/>
        <family val="2"/>
      </rPr>
      <t>(Vestibular)</t>
    </r>
  </si>
  <si>
    <r>
      <t xml:space="preserve">Matrículas </t>
    </r>
    <r>
      <rPr>
        <sz val="8"/>
        <rFont val="Arial"/>
        <family val="2"/>
      </rPr>
      <t>(Percentual)</t>
    </r>
  </si>
  <si>
    <r>
      <t xml:space="preserve">Docentes em Exercício e Afastados </t>
    </r>
    <r>
      <rPr>
        <sz val="8"/>
        <rFont val="Arial"/>
        <family val="2"/>
      </rPr>
      <t>(Percentual)</t>
    </r>
  </si>
  <si>
    <r>
      <t xml:space="preserve">Docentes em Exercício </t>
    </r>
    <r>
      <rPr>
        <sz val="8"/>
        <rFont val="Arial"/>
        <family val="2"/>
      </rPr>
      <t>(Percentual)</t>
    </r>
  </si>
  <si>
    <t>Docentes em Exercício e Afastados</t>
  </si>
  <si>
    <t>Funcionários em Exercício e Afastados</t>
  </si>
  <si>
    <t>Mestres (%)</t>
  </si>
  <si>
    <t xml:space="preserve">Doutores (%) </t>
  </si>
  <si>
    <t>Total Geral</t>
  </si>
  <si>
    <t>Estatísticas Básicas e Indicadores da Educação Superior, por Categoria Administrativa - Brasil - 2002</t>
  </si>
  <si>
    <t>Nome da Instituição</t>
  </si>
  <si>
    <t>UF</t>
  </si>
  <si>
    <t>Matrícula</t>
  </si>
  <si>
    <t>Universidade Paulista</t>
  </si>
  <si>
    <t>SP</t>
  </si>
  <si>
    <t>Universidade Estácio de Sá</t>
  </si>
  <si>
    <t>RJ</t>
  </si>
  <si>
    <t>Universidade de São Paulo</t>
  </si>
  <si>
    <t>Universidade Luterana do Brasil</t>
  </si>
  <si>
    <t>RS</t>
  </si>
  <si>
    <t>Universidade Bandeirante de São Paulo</t>
  </si>
  <si>
    <t>Pontifícia Universidade Católica de Minas Gerais</t>
  </si>
  <si>
    <t>MG</t>
  </si>
  <si>
    <t>Universidade do Vale do Rio dos Sinos</t>
  </si>
  <si>
    <t>Universidade Estadual de Goiás</t>
  </si>
  <si>
    <t>GO</t>
  </si>
  <si>
    <t>Universidade Estadual do Piauí</t>
  </si>
  <si>
    <t>PI</t>
  </si>
  <si>
    <t>Universidade Federal do Pará</t>
  </si>
  <si>
    <t>PA</t>
  </si>
  <si>
    <t>Universidade do Vale do Itajaí</t>
  </si>
  <si>
    <t>SC</t>
  </si>
  <si>
    <t>Centro Universitário da Cidade</t>
  </si>
  <si>
    <t>Pontifícia Universidade Católica do Rio Grande do Sul</t>
  </si>
  <si>
    <t>Universidade Salgado de Oliveira</t>
  </si>
  <si>
    <t>Universidade de Caxias do Sul</t>
  </si>
  <si>
    <t>Universidade Presbiteriana Mackenzie</t>
  </si>
  <si>
    <t>Universidade Estadual Paulista Júlio de Mesquita Filho</t>
  </si>
  <si>
    <t>Universidade Católica de Goiás</t>
  </si>
  <si>
    <t>Universidade Federal Fluminense</t>
  </si>
  <si>
    <t>DF</t>
  </si>
  <si>
    <t>Universidade São Judas Tadeu</t>
  </si>
  <si>
    <t>Universidade Anhembi Morumbi</t>
  </si>
  <si>
    <t>Universidade Paranaense</t>
  </si>
  <si>
    <t>PR</t>
  </si>
  <si>
    <t>PE</t>
  </si>
  <si>
    <t>RN</t>
  </si>
  <si>
    <t>Centro Universitário Nove de Julho</t>
  </si>
  <si>
    <t>Universidade de Brasília</t>
  </si>
  <si>
    <t>Pontifícia Universidade Católica de Campinas</t>
  </si>
  <si>
    <t>Universidade Federal de Minas Gerais</t>
  </si>
  <si>
    <t>Universidade de Pernambuco</t>
  </si>
  <si>
    <t>Universidade Federal de Pernambuco</t>
  </si>
  <si>
    <t>Universidade Federal do Rio Grande do Norte</t>
  </si>
  <si>
    <t>Universidade Federal do Rio de Janeiro</t>
  </si>
  <si>
    <t>Relação das Trinta Maiores Instituições em Número de Matriculas - Brasil - 2002</t>
  </si>
  <si>
    <r>
      <t xml:space="preserve">Outros Processos Seletivos </t>
    </r>
    <r>
      <rPr>
        <vertAlign val="superscript"/>
        <sz val="9"/>
        <rFont val="Arial"/>
        <family val="2"/>
      </rPr>
      <t>(1)</t>
    </r>
  </si>
  <si>
    <r>
      <t xml:space="preserve">Outras Formas de Ingresso </t>
    </r>
    <r>
      <rPr>
        <vertAlign val="superscript"/>
        <sz val="9"/>
        <rFont val="Arial"/>
        <family val="2"/>
      </rPr>
      <t>(2)</t>
    </r>
  </si>
  <si>
    <t>Cursos/Instituição</t>
  </si>
  <si>
    <r>
      <t xml:space="preserve">Candidatos/Vaga </t>
    </r>
    <r>
      <rPr>
        <sz val="8"/>
        <rFont val="Arial"/>
        <family val="2"/>
      </rPr>
      <t xml:space="preserve">(Outros processos seletivos)  </t>
    </r>
    <r>
      <rPr>
        <vertAlign val="superscript"/>
        <sz val="8"/>
        <rFont val="Arial"/>
        <family val="2"/>
      </rPr>
      <t>(1)</t>
    </r>
  </si>
  <si>
    <t>Evolução da Relação Matriculas/Docente em Exercício, por Categoria Administrativa - Brasil - 1991-2002</t>
  </si>
  <si>
    <t>Distribuição Percentual do Número de Ingressos através de Processo Seletivo e de Outras Formas, por Faixa Etária segundo a Categoria Administrativa - Brasil - 2000 e 2002</t>
  </si>
  <si>
    <t>Distribuição Percentual do Número de Funções Docentes em Exercícios por Grau de Formação, segundo a Categoria Administrativa - Brasil - 1994,1998 e 2002</t>
  </si>
  <si>
    <t>Evolução do Número de Funções Docentes em Exercício, por Grau de Formação - Brasil - 1991-2002</t>
  </si>
  <si>
    <t>Evolução do Número de Matrículas, por Categoria Administrativa - Brasil - 1991-2002</t>
  </si>
  <si>
    <t>Evolução do Número de Matrículas, por Região Geográfica - Brasil - 1991-2002</t>
  </si>
  <si>
    <t>Distribuição Percentual do Número de Matrículas por Tamanho da Instituição (Nº de Alunos Matriculados), segundo a Categoria Administrativa - Brasil - 1994,1998 e 2002</t>
  </si>
  <si>
    <t>Distribuição Percentual do Número de Cursos, por Categoria Administrativa - Brasil 1991-2002</t>
  </si>
  <si>
    <t>Evolução do Número de Cursos, por Categoria Administrativa - Brasil 1991-2002</t>
  </si>
  <si>
    <t>Distribuição Percentual do Número de Inscrições nos Processos Seletivos, por Categoria Administrativa - Brasil 1991 - 2002</t>
  </si>
  <si>
    <t>Evolução da Relação Candidatos/Vaga nos Processos Seletivos, por Categoria Administrativa - Brasil 1991 - 2002</t>
  </si>
  <si>
    <t>Distribuição Percentual do Número de Ingressos pelo Vestibular, por Categoria Administrativa - Brasil 1991 - 2002</t>
  </si>
  <si>
    <t>Distribuição Percentual do Número de Ingressos através de Processos Seletivos, por Categoria Administrativa - Brasil 1991-2002</t>
  </si>
  <si>
    <t>Ingressos por Processos Seletivos</t>
  </si>
  <si>
    <t>Concluintes/Ingresssos (%)</t>
  </si>
  <si>
    <t>Percentual do Número de Concluintes em relação ao Número de Alunos que Ingressaram 4 anos antes - 1991-2002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</si>
</sst>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"/>
    <numFmt numFmtId="172" formatCode="0.00000"/>
    <numFmt numFmtId="173" formatCode="0.0000"/>
    <numFmt numFmtId="174" formatCode="0.000"/>
    <numFmt numFmtId="175" formatCode="0.000000"/>
    <numFmt numFmtId="176" formatCode="0.0%"/>
    <numFmt numFmtId="177" formatCode="0.0000000"/>
    <numFmt numFmtId="178" formatCode="0.00000000"/>
    <numFmt numFmtId="179" formatCode="_(* #,##0_);_(* \(#,##0\);_(* &quot;-&quot;??_);_(@_)"/>
    <numFmt numFmtId="180" formatCode="_(* #,##0.0_);_(* \(#,##0.0\);_(* &quot;-&quot;_);_(@_)"/>
    <numFmt numFmtId="181" formatCode="#\ "/>
    <numFmt numFmtId="182" formatCode="#,##0.000"/>
    <numFmt numFmtId="183" formatCode="#,##0.0000"/>
    <numFmt numFmtId="184" formatCode="#,##0.00000"/>
    <numFmt numFmtId="185" formatCode="_(* #,##0.0_);_(* \(#,##0.0\);_(* &quot;-&quot;??_);_(@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_(* #,##0.0_);_(* \(#,##0.0\);_(* &quot;-&quot;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7"/>
      <name val="Arial"/>
      <family val="2"/>
    </font>
    <font>
      <sz val="9.5"/>
      <name val="Arial"/>
      <family val="2"/>
    </font>
    <font>
      <sz val="9"/>
      <color indexed="9"/>
      <name val="Arial"/>
      <family val="0"/>
    </font>
    <font>
      <sz val="10"/>
      <color indexed="9"/>
      <name val="Arial"/>
      <family val="0"/>
    </font>
    <font>
      <b/>
      <sz val="9"/>
      <color indexed="9"/>
      <name val="Arial"/>
      <family val="0"/>
    </font>
    <font>
      <sz val="9"/>
      <name val="Symbol"/>
      <family val="1"/>
    </font>
    <font>
      <sz val="9.75"/>
      <name val="Arial"/>
      <family val="2"/>
    </font>
    <font>
      <sz val="5.25"/>
      <name val="Arial"/>
      <family val="2"/>
    </font>
    <font>
      <sz val="10.25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8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.5"/>
      <name val="Arial"/>
      <family val="2"/>
    </font>
    <font>
      <i/>
      <sz val="9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sz val="1.75"/>
      <name val="Arial"/>
      <family val="2"/>
    </font>
    <font>
      <sz val="1.75"/>
      <name val="Arial"/>
      <family val="2"/>
    </font>
    <font>
      <sz val="2.25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0" fontId="7" fillId="0" borderId="0" xfId="0" applyNumberFormat="1" applyFont="1" applyAlignment="1" quotePrefix="1">
      <alignment horizontal="right"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5" xfId="0" applyFont="1" applyBorder="1" applyAlignment="1">
      <alignment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3" fontId="7" fillId="2" borderId="0" xfId="0" applyNumberFormat="1" applyFont="1" applyFill="1" applyAlignment="1">
      <alignment/>
    </xf>
    <xf numFmtId="170" fontId="7" fillId="2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16" fillId="0" borderId="0" xfId="0" applyFont="1" applyFill="1" applyAlignment="1">
      <alignment horizontal="left"/>
    </xf>
    <xf numFmtId="170" fontId="1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9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0" fillId="0" borderId="1" xfId="0" applyBorder="1" applyAlignment="1">
      <alignment horizontal="right"/>
    </xf>
    <xf numFmtId="170" fontId="7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71" fontId="7" fillId="0" borderId="0" xfId="0" applyNumberFormat="1" applyFont="1" applyAlignment="1" quotePrefix="1">
      <alignment horizontal="right"/>
    </xf>
    <xf numFmtId="0" fontId="11" fillId="0" borderId="1" xfId="0" applyFont="1" applyBorder="1" applyAlignment="1" quotePrefix="1">
      <alignment horizontal="center"/>
    </xf>
    <xf numFmtId="171" fontId="10" fillId="0" borderId="1" xfId="0" applyNumberFormat="1" applyFont="1" applyBorder="1" applyAlignment="1">
      <alignment horizontal="right"/>
    </xf>
    <xf numFmtId="17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171" fontId="1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9" fillId="0" borderId="2" xfId="0" applyFont="1" applyBorder="1" applyAlignment="1">
      <alignment horizontal="center"/>
    </xf>
    <xf numFmtId="171" fontId="8" fillId="0" borderId="0" xfId="0" applyNumberFormat="1" applyFont="1" applyAlignment="1" quotePrefix="1">
      <alignment horizontal="right"/>
    </xf>
    <xf numFmtId="171" fontId="8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 quotePrefix="1">
      <alignment horizontal="center"/>
    </xf>
    <xf numFmtId="171" fontId="1" fillId="0" borderId="1" xfId="0" applyNumberFormat="1" applyFont="1" applyBorder="1" applyAlignment="1">
      <alignment horizontal="right"/>
    </xf>
    <xf numFmtId="171" fontId="0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171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171" fontId="7" fillId="0" borderId="0" xfId="0" applyNumberFormat="1" applyFont="1" applyAlignment="1" applyProtection="1" quotePrefix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1" fillId="0" borderId="1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171" fontId="8" fillId="0" borderId="0" xfId="0" applyNumberFormat="1" applyFont="1" applyAlignment="1" applyProtection="1" quotePrefix="1">
      <alignment horizontal="right"/>
      <protection locked="0"/>
    </xf>
    <xf numFmtId="171" fontId="8" fillId="0" borderId="0" xfId="0" applyNumberFormat="1" applyFont="1" applyAlignment="1" applyProtection="1">
      <alignment/>
      <protection locked="0"/>
    </xf>
    <xf numFmtId="171" fontId="7" fillId="0" borderId="0" xfId="0" applyNumberFormat="1" applyFont="1" applyAlignment="1" applyProtection="1">
      <alignment/>
      <protection locked="0"/>
    </xf>
    <xf numFmtId="0" fontId="0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0" fontId="8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170" fontId="7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center"/>
    </xf>
    <xf numFmtId="3" fontId="7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" fillId="0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0" borderId="6" xfId="0" applyFont="1" applyBorder="1" applyAlignment="1">
      <alignment wrapText="1"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170" fontId="25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11" fillId="0" borderId="1" xfId="0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170" fontId="11" fillId="0" borderId="1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1" fontId="7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70" fontId="26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9" fillId="0" borderId="4" xfId="0" applyFont="1" applyBorder="1" applyAlignment="1">
      <alignment horizontal="center" wrapText="1"/>
    </xf>
    <xf numFmtId="170" fontId="8" fillId="0" borderId="0" xfId="0" applyNumberFormat="1" applyFont="1" applyAlignment="1" quotePrefix="1">
      <alignment horizontal="right"/>
    </xf>
    <xf numFmtId="0" fontId="12" fillId="0" borderId="4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171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2" fontId="0" fillId="0" borderId="3" xfId="0" applyNumberFormat="1" applyBorder="1" applyAlignment="1">
      <alignment wrapText="1"/>
    </xf>
    <xf numFmtId="2" fontId="7" fillId="0" borderId="6" xfId="0" applyNumberFormat="1" applyFont="1" applyBorder="1" applyAlignment="1">
      <alignment horizontal="center" vertical="center" wrapText="1"/>
    </xf>
    <xf numFmtId="41" fontId="1" fillId="0" borderId="0" xfId="21" applyNumberFormat="1" applyFont="1" applyFill="1" applyAlignment="1">
      <alignment horizontal="center"/>
    </xf>
    <xf numFmtId="3" fontId="11" fillId="0" borderId="0" xfId="0" applyNumberFormat="1" applyFont="1" applyAlignment="1">
      <alignment/>
    </xf>
    <xf numFmtId="41" fontId="7" fillId="0" borderId="0" xfId="21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1" fontId="7" fillId="0" borderId="0" xfId="2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1" fontId="7" fillId="0" borderId="0" xfId="0" applyNumberFormat="1" applyFont="1" applyFill="1" applyAlignment="1">
      <alignment/>
    </xf>
    <xf numFmtId="41" fontId="7" fillId="0" borderId="10" xfId="21" applyNumberFormat="1" applyFont="1" applyFill="1" applyBorder="1" applyAlignment="1">
      <alignment horizontal="center" vertical="center"/>
    </xf>
    <xf numFmtId="41" fontId="7" fillId="0" borderId="11" xfId="21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/>
    </xf>
    <xf numFmtId="3" fontId="16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3" fontId="25" fillId="0" borderId="0" xfId="0" applyNumberFormat="1" applyFont="1" applyAlignment="1">
      <alignment/>
    </xf>
    <xf numFmtId="0" fontId="6" fillId="0" borderId="0" xfId="19" applyFont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41" fontId="7" fillId="2" borderId="0" xfId="0" applyNumberFormat="1" applyFont="1" applyFill="1" applyAlignment="1" applyProtection="1">
      <alignment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/>
      <protection locked="0"/>
    </xf>
    <xf numFmtId="0" fontId="29" fillId="0" borderId="0" xfId="0" applyFont="1" applyFill="1" applyAlignment="1">
      <alignment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180" fontId="7" fillId="2" borderId="0" xfId="0" applyNumberFormat="1" applyFont="1" applyFill="1" applyAlignment="1" applyProtection="1">
      <alignment/>
      <protection locked="0"/>
    </xf>
    <xf numFmtId="170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0" fontId="11" fillId="0" borderId="0" xfId="0" applyFont="1" applyFill="1" applyAlignment="1" applyProtection="1">
      <alignment/>
      <protection locked="0"/>
    </xf>
    <xf numFmtId="41" fontId="11" fillId="0" borderId="0" xfId="0" applyNumberFormat="1" applyFont="1" applyFill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70" fontId="7" fillId="0" borderId="0" xfId="0" applyNumberFormat="1" applyFont="1" applyFill="1" applyAlignment="1">
      <alignment horizontal="left" vertical="center"/>
    </xf>
    <xf numFmtId="0" fontId="7" fillId="0" borderId="0" xfId="19" applyFont="1">
      <alignment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Alignment="1">
      <alignment horizontal="center"/>
      <protection/>
    </xf>
    <xf numFmtId="0" fontId="7" fillId="0" borderId="7" xfId="19" applyNumberFormat="1" applyFont="1" applyBorder="1" applyAlignment="1">
      <alignment horizontal="center" vertical="center"/>
      <protection/>
    </xf>
    <xf numFmtId="0" fontId="7" fillId="0" borderId="7" xfId="19" applyFont="1" applyBorder="1" applyAlignment="1">
      <alignment wrapText="1"/>
      <protection/>
    </xf>
    <xf numFmtId="0" fontId="7" fillId="0" borderId="4" xfId="19" applyNumberFormat="1" applyFont="1" applyBorder="1" applyAlignment="1">
      <alignment horizontal="center" vertical="center"/>
      <protection/>
    </xf>
    <xf numFmtId="0" fontId="7" fillId="0" borderId="0" xfId="19" applyNumberFormat="1" applyFont="1" quotePrefix="1">
      <alignment/>
      <protection/>
    </xf>
    <xf numFmtId="0" fontId="7" fillId="0" borderId="0" xfId="19" applyNumberFormat="1" applyFont="1" applyAlignment="1" quotePrefix="1">
      <alignment horizontal="center"/>
      <protection/>
    </xf>
    <xf numFmtId="170" fontId="7" fillId="0" borderId="0" xfId="19" applyNumberFormat="1" applyFont="1">
      <alignment/>
      <protection/>
    </xf>
    <xf numFmtId="0" fontId="7" fillId="0" borderId="1" xfId="19" applyNumberFormat="1" applyFont="1" applyBorder="1" quotePrefix="1">
      <alignment/>
      <protection/>
    </xf>
    <xf numFmtId="0" fontId="7" fillId="0" borderId="1" xfId="19" applyNumberFormat="1" applyFont="1" applyBorder="1" applyAlignment="1" quotePrefix="1">
      <alignment horizontal="center"/>
      <protection/>
    </xf>
    <xf numFmtId="0" fontId="7" fillId="0" borderId="1" xfId="19" applyFont="1" applyBorder="1">
      <alignment/>
      <protection/>
    </xf>
    <xf numFmtId="170" fontId="7" fillId="0" borderId="0" xfId="19" applyNumberFormat="1" applyFont="1" quotePrefix="1">
      <alignment/>
      <protection/>
    </xf>
    <xf numFmtId="0" fontId="7" fillId="0" borderId="0" xfId="19" applyFont="1" applyAlignment="1">
      <alignment horizontal="center"/>
      <protection/>
    </xf>
    <xf numFmtId="0" fontId="30" fillId="0" borderId="0" xfId="19">
      <alignment/>
      <protection/>
    </xf>
    <xf numFmtId="0" fontId="7" fillId="0" borderId="0" xfId="19" applyNumberFormat="1" applyFont="1" applyAlignment="1" quotePrefix="1">
      <alignment vertical="center"/>
      <protection/>
    </xf>
    <xf numFmtId="0" fontId="7" fillId="0" borderId="0" xfId="19" applyNumberFormat="1" applyFont="1" applyAlignment="1" quotePrefix="1">
      <alignment horizontal="center" vertical="center"/>
      <protection/>
    </xf>
    <xf numFmtId="0" fontId="7" fillId="0" borderId="0" xfId="19" applyFont="1" applyAlignment="1">
      <alignment vertical="center"/>
      <protection/>
    </xf>
    <xf numFmtId="3" fontId="7" fillId="0" borderId="0" xfId="19" applyNumberFormat="1" applyFont="1" applyAlignment="1" quotePrefix="1">
      <alignment vertical="center"/>
      <protection/>
    </xf>
    <xf numFmtId="0" fontId="31" fillId="0" borderId="1" xfId="0" applyFont="1" applyFill="1" applyBorder="1" applyAlignment="1">
      <alignment/>
    </xf>
    <xf numFmtId="41" fontId="6" fillId="0" borderId="0" xfId="21" applyNumberFormat="1" applyFont="1" applyFill="1" applyAlignment="1">
      <alignment/>
    </xf>
    <xf numFmtId="0" fontId="34" fillId="0" borderId="0" xfId="0" applyFont="1" applyFill="1" applyAlignment="1" quotePrefix="1">
      <alignment/>
    </xf>
    <xf numFmtId="0" fontId="1" fillId="0" borderId="0" xfId="19" applyFont="1" applyAlignment="1">
      <alignment horizontal="left" vertical="center"/>
      <protection/>
    </xf>
    <xf numFmtId="0" fontId="7" fillId="0" borderId="0" xfId="19" applyFont="1" applyAlignment="1">
      <alignment horizontal="center" vertical="center"/>
      <protection/>
    </xf>
    <xf numFmtId="0" fontId="7" fillId="0" borderId="1" xfId="19" applyFont="1" applyBorder="1" applyAlignment="1">
      <alignment vertical="center"/>
      <protection/>
    </xf>
    <xf numFmtId="0" fontId="9" fillId="0" borderId="0" xfId="19" applyFont="1" applyBorder="1" applyAlignment="1" quotePrefix="1">
      <alignment horizontal="left" vertical="center"/>
      <protection/>
    </xf>
    <xf numFmtId="3" fontId="8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171" fontId="10" fillId="0" borderId="15" xfId="0" applyNumberFormat="1" applyFont="1" applyBorder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41" fontId="8" fillId="0" borderId="0" xfId="0" applyNumberFormat="1" applyFont="1" applyFill="1" applyAlignment="1" applyProtection="1">
      <alignment horizontal="right"/>
      <protection locked="0"/>
    </xf>
    <xf numFmtId="170" fontId="7" fillId="2" borderId="0" xfId="0" applyNumberFormat="1" applyFont="1" applyFill="1" applyAlignment="1">
      <alignment/>
    </xf>
    <xf numFmtId="0" fontId="0" fillId="0" borderId="15" xfId="0" applyFont="1" applyBorder="1" applyAlignment="1">
      <alignment/>
    </xf>
    <xf numFmtId="171" fontId="0" fillId="0" borderId="0" xfId="0" applyNumberFormat="1" applyFont="1" applyBorder="1" applyAlignment="1">
      <alignment horizontal="right"/>
    </xf>
    <xf numFmtId="171" fontId="0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11" fillId="0" borderId="1" xfId="0" applyNumberFormat="1" applyFont="1" applyBorder="1" applyAlignment="1">
      <alignment/>
    </xf>
    <xf numFmtId="170" fontId="1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41" fontId="8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170" fontId="10" fillId="0" borderId="0" xfId="0" applyNumberFormat="1" applyFont="1" applyFill="1" applyAlignment="1">
      <alignment/>
    </xf>
    <xf numFmtId="0" fontId="6" fillId="0" borderId="0" xfId="19" applyFont="1" applyAlignment="1">
      <alignment horizontal="center"/>
      <protection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19" applyNumberFormat="1" applyFont="1" applyBorder="1" applyAlignment="1">
      <alignment horizontal="left" vertical="center"/>
      <protection/>
    </xf>
    <xf numFmtId="0" fontId="7" fillId="0" borderId="6" xfId="19" applyNumberFormat="1" applyFont="1" applyBorder="1" applyAlignment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41" fontId="0" fillId="0" borderId="4" xfId="0" applyNumberFormat="1" applyFont="1" applyFill="1" applyBorder="1" applyAlignment="1" applyProtection="1">
      <alignment horizontal="center"/>
      <protection locked="0"/>
    </xf>
    <xf numFmtId="41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quotePrefix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Alignment="1">
      <alignment/>
    </xf>
    <xf numFmtId="0" fontId="7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1" fontId="6" fillId="0" borderId="0" xfId="21" applyNumberFormat="1" applyFont="1" applyFill="1" applyAlignment="1">
      <alignment horizontal="center"/>
    </xf>
    <xf numFmtId="41" fontId="32" fillId="0" borderId="20" xfId="21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41" fontId="7" fillId="0" borderId="21" xfId="21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1" fontId="7" fillId="0" borderId="22" xfId="21" applyNumberFormat="1" applyFont="1" applyFill="1" applyBorder="1" applyAlignment="1">
      <alignment horizontal="center" vertical="center"/>
    </xf>
    <xf numFmtId="41" fontId="7" fillId="0" borderId="3" xfId="21" applyNumberFormat="1" applyFont="1" applyFill="1" applyBorder="1" applyAlignment="1">
      <alignment horizontal="center" vertical="center"/>
    </xf>
    <xf numFmtId="41" fontId="1" fillId="0" borderId="0" xfId="21" applyNumberFormat="1" applyFont="1" applyFill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Maiores Matriculas _ 200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FF99"/>
      <rgbColor rgb="0000FF00"/>
      <rgbColor rgb="000000FF"/>
      <rgbColor rgb="00FFFF00"/>
      <rgbColor rgb="00FF00FF"/>
      <rgbColor rgb="0000FFFF"/>
      <rgbColor rgb="00FF3300"/>
      <rgbColor rgb="00008000"/>
      <rgbColor rgb="00000080"/>
      <rgbColor rgb="00808000"/>
      <rgbColor rgb="00B2B2B2"/>
      <rgbColor rgb="00008080"/>
      <rgbColor rgb="00DDDDDD"/>
      <rgbColor rgb="00FF3300"/>
      <rgbColor rgb="009999FF"/>
      <rgbColor rgb="00993366"/>
      <rgbColor rgb="00FEEEA8"/>
      <rgbColor rgb="00CCFFFF"/>
      <rgbColor rgb="00660066"/>
      <rgbColor rgb="00FF8080"/>
      <rgbColor rgb="00BDE6FF"/>
      <rgbColor rgb="00CCCCFF"/>
      <rgbColor rgb="00246C48"/>
      <rgbColor rgb="002C8458"/>
      <rgbColor rgb="003CB478"/>
      <rgbColor rgb="005DC993"/>
      <rgbColor rgb="009ADEBC"/>
      <rgbColor rgb="00800000"/>
      <rgbColor rgb="00008080"/>
      <rgbColor rgb="00FFDDFF"/>
      <rgbColor rgb="003399FF"/>
      <rgbColor rgb="00CCFFFF"/>
      <rgbColor rgb="00A8FEB0"/>
      <rgbColor rgb="00FFFF99"/>
      <rgbColor rgb="000066CC"/>
      <rgbColor rgb="00FF99CC"/>
      <rgbColor rgb="00CC99FF"/>
      <rgbColor rgb="00FFC891"/>
      <rgbColor rgb="003399FF"/>
      <rgbColor rgb="0033CCCC"/>
      <rgbColor rgb="0099CC00"/>
      <rgbColor rgb="00FFCC00"/>
      <rgbColor rgb="00FF9900"/>
      <rgbColor rgb="00FF6600"/>
      <rgbColor rgb="00666699"/>
      <rgbColor rgb="005BADFF"/>
      <rgbColor rgb="00003366"/>
      <rgbColor rgb="003CB478"/>
      <rgbColor rgb="00FFA245"/>
      <rgbColor rgb="00333300"/>
      <rgbColor rgb="00FFE2C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Percentual do Número de Instituições de Educação Superior, por Categoria Administrativa - Brasil 1992-2002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86"/>
          <c:w val="0.953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('Ies-par'!$A$8,'Ies-par'!$A$10,'Ies-par'!$A$12,'Ies-par'!$A$14,'Ies-par'!$A$16,'Ies-par'!$A$18)</c:f>
              <c:numCache/>
            </c:numRef>
          </c:cat>
          <c:val>
            <c:numRef>
              <c:f>('Ies-par'!$D$8,'Ies-par'!$D$10,'Ies-par'!$D$12,'Ies-par'!$D$14,'Ies-par'!$D$16,'Ies-par'!$D$18)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('Ies-par'!$F$8,'Ies-par'!$F$10,'Ies-par'!$F$12,'Ies-par'!$F$14,'Ies-par'!$F$16,'Ies-par'!$F$18)</c:f>
              <c:numCache/>
            </c:numRef>
          </c:val>
        </c:ser>
        <c:axId val="42994912"/>
        <c:axId val="51409889"/>
      </c:bar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9491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"/>
          <c:y val="0.9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 Número de Matrículas, por Região Geográfica - Brasil - 1992-2002</a:t>
            </a:r>
          </a:p>
        </c:rich>
      </c:tx>
      <c:layout>
        <c:manualLayout>
          <c:xMode val="factor"/>
          <c:yMode val="factor"/>
          <c:x val="-0.014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205"/>
          <c:h val="0.77925"/>
        </c:manualLayout>
      </c:layout>
      <c:lineChart>
        <c:grouping val="standard"/>
        <c:varyColors val="0"/>
        <c:ser>
          <c:idx val="0"/>
          <c:order val="0"/>
          <c:tx>
            <c:v>Norte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('Mat-Reg'!$A$9,'Mat-Reg'!$A$11,'Mat-Reg'!$A$13,'Mat-Reg'!$A$15,'Mat-Reg'!$A$17,'Mat-Reg'!$A$19)</c:f>
              <c:numCache/>
            </c:numRef>
          </c:cat>
          <c:val>
            <c:numRef>
              <c:f>('Mat-Reg'!$D$9,'Mat-Reg'!$D$11,'Mat-Reg'!$D$13,'Mat-Reg'!$D$15,'Mat-Reg'!$D$17,'Mat-Reg'!$D$19)</c:f>
              <c:numCache/>
            </c:numRef>
          </c:val>
          <c:smooth val="0"/>
        </c:ser>
        <c:ser>
          <c:idx val="1"/>
          <c:order val="1"/>
          <c:tx>
            <c:v>Nordeste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('Mat-Reg'!$A$9,'Mat-Reg'!$A$11,'Mat-Reg'!$A$13,'Mat-Reg'!$A$15,'Mat-Reg'!$A$17,'Mat-Reg'!$A$19)</c:f>
              <c:numCache/>
            </c:numRef>
          </c:cat>
          <c:val>
            <c:numRef>
              <c:f>('Mat-Reg'!$F$9,'Mat-Reg'!$F$11,'Mat-Reg'!$F$13,'Mat-Reg'!$F$15,'Mat-Reg'!$F$17,'Mat-Reg'!$F$19)</c:f>
              <c:numCache/>
            </c:numRef>
          </c:val>
          <c:smooth val="0"/>
        </c:ser>
        <c:ser>
          <c:idx val="2"/>
          <c:order val="2"/>
          <c:tx>
            <c:v>Sudeste</c:v>
          </c:tx>
          <c:spPr>
            <a:ln w="12700">
              <a:solidFill>
                <a:srgbClr val="B2B2B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2B2B2"/>
              </a:solidFill>
              <a:ln>
                <a:solidFill>
                  <a:srgbClr val="B2B2B2"/>
                </a:solidFill>
              </a:ln>
            </c:spPr>
          </c:marker>
          <c:cat>
            <c:numRef>
              <c:f>('Mat-Reg'!$A$9,'Mat-Reg'!$A$11,'Mat-Reg'!$A$13,'Mat-Reg'!$A$15,'Mat-Reg'!$A$17,'Mat-Reg'!$A$19)</c:f>
              <c:numCache/>
            </c:numRef>
          </c:cat>
          <c:val>
            <c:numRef>
              <c:f>('Mat-Reg'!$H$9,'Mat-Reg'!$H$11,'Mat-Reg'!$H$13,'Mat-Reg'!$H$15,'Mat-Reg'!$H$17,'Mat-Reg'!$H$19)</c:f>
              <c:numCache/>
            </c:numRef>
          </c:val>
          <c:smooth val="0"/>
        </c:ser>
        <c:ser>
          <c:idx val="3"/>
          <c:order val="3"/>
          <c:tx>
            <c:v>Sul</c:v>
          </c:tx>
          <c:spPr>
            <a:ln w="127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1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numRef>
              <c:f>('Mat-Reg'!$A$9,'Mat-Reg'!$A$11,'Mat-Reg'!$A$13,'Mat-Reg'!$A$15,'Mat-Reg'!$A$17,'Mat-Reg'!$A$19)</c:f>
              <c:numCache/>
            </c:numRef>
          </c:cat>
          <c:val>
            <c:numRef>
              <c:f>('Mat-Reg'!$J$9,'Mat-Reg'!$J$11,'Mat-Reg'!$J$13,'Mat-Reg'!$J$15,'Mat-Reg'!$J$17,'Mat-Reg'!$J$19)</c:f>
              <c:numCache/>
            </c:numRef>
          </c:val>
          <c:smooth val="0"/>
        </c:ser>
        <c:ser>
          <c:idx val="4"/>
          <c:order val="4"/>
          <c:tx>
            <c:v>Centro-Oeste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('Mat-Reg'!$A$9,'Mat-Reg'!$A$11,'Mat-Reg'!$A$13,'Mat-Reg'!$A$15,'Mat-Reg'!$A$17,'Mat-Reg'!$A$19)</c:f>
              <c:numCache/>
            </c:numRef>
          </c:cat>
          <c:val>
            <c:numRef>
              <c:f>('Mat-Reg'!$L$9,'Mat-Reg'!$L$11,'Mat-Reg'!$L$13,'Mat-Reg'!$L$15,'Mat-Reg'!$L$17,'Mat-Reg'!$L$19)</c:f>
              <c:numCache/>
            </c:numRef>
          </c:val>
          <c:smooth val="0"/>
        </c:ser>
        <c:marker val="1"/>
        <c:axId val="31587258"/>
        <c:axId val="15849867"/>
      </c:line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49867"/>
        <c:crosses val="autoZero"/>
        <c:auto val="1"/>
        <c:lblOffset val="100"/>
        <c:noMultiLvlLbl val="0"/>
      </c:catAx>
      <c:valAx>
        <c:axId val="15849867"/>
        <c:scaling>
          <c:orientation val="minMax"/>
          <c:max val="2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87258"/>
        <c:crossesAt val="1"/>
        <c:crossBetween val="between"/>
        <c:dispUnits/>
        <c:majorUnit val="2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5"/>
          <c:y val="0.9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Distribuição Percentual do Número de Matrículas por Tamanho da Instituição (Nº de Alunos Matriculados), segundo a Categoria Administrativa - Brasil 1994,1998 e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925"/>
          <c:w val="0.96575"/>
          <c:h val="0.6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'Mat-Tam'!$N$4</c:f>
              <c:strCache>
                <c:ptCount val="1"/>
                <c:pt idx="0">
                  <c:v>Até 2.000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'Mat-Tam'!$O$3:$V$3</c:f>
              <c:strCache/>
            </c:strRef>
          </c:cat>
          <c:val>
            <c:numRef>
              <c:f>'Mat-Tam'!$O$4:$V$4</c:f>
              <c:numCache/>
            </c:numRef>
          </c:val>
        </c:ser>
        <c:ser>
          <c:idx val="1"/>
          <c:order val="1"/>
          <c:tx>
            <c:strRef>
              <c:f>'Mat-Tam'!$N$5</c:f>
              <c:strCache>
                <c:ptCount val="1"/>
                <c:pt idx="0">
                  <c:v>De 2.001 a  5.000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'Mat-Tam'!$O$3:$V$3</c:f>
              <c:strCache/>
            </c:strRef>
          </c:cat>
          <c:val>
            <c:numRef>
              <c:f>'Mat-Tam'!$O$5:$V$5</c:f>
              <c:numCache/>
            </c:numRef>
          </c:val>
        </c:ser>
        <c:ser>
          <c:idx val="2"/>
          <c:order val="2"/>
          <c:tx>
            <c:strRef>
              <c:f>'Mat-Tam'!$N$6</c:f>
              <c:strCache>
                <c:ptCount val="1"/>
                <c:pt idx="0">
                  <c:v>De 5.001 a 10.000</c:v>
                </c:pt>
              </c:strCache>
            </c:strRef>
          </c:tx>
          <c:spPr>
            <a:solidFill>
              <a:srgbClr val="BDE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'Mat-Tam'!$O$3:$V$3</c:f>
              <c:strCache/>
            </c:strRef>
          </c:cat>
          <c:val>
            <c:numRef>
              <c:f>'Mat-Tam'!$O$6:$V$6</c:f>
              <c:numCache/>
            </c:numRef>
          </c:val>
        </c:ser>
        <c:ser>
          <c:idx val="3"/>
          <c:order val="3"/>
          <c:tx>
            <c:strRef>
              <c:f>'Mat-Tam'!$N$7</c:f>
              <c:strCache>
                <c:ptCount val="1"/>
                <c:pt idx="0">
                  <c:v>Mais de 10.000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'Mat-Tam'!$O$3:$V$3</c:f>
              <c:strCache/>
            </c:strRef>
          </c:cat>
          <c:val>
            <c:numRef>
              <c:f>'Mat-Tam'!$O$7:$V$7</c:f>
              <c:numCache/>
            </c:numRef>
          </c:val>
        </c:ser>
        <c:overlap val="100"/>
        <c:axId val="8431076"/>
        <c:axId val="8770821"/>
      </c:bar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0821"/>
        <c:crosses val="autoZero"/>
        <c:auto val="1"/>
        <c:lblOffset val="100"/>
        <c:noMultiLvlLbl val="0"/>
      </c:catAx>
      <c:valAx>
        <c:axId val="8770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43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25"/>
          <c:y val="0.89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da Relação Matriculas/Docente em Exercício, por Categoria Administriva - Brasil - 1992-2002</a:t>
            </a:r>
          </a:p>
        </c:rich>
      </c:tx>
      <c:layout>
        <c:manualLayout>
          <c:xMode val="factor"/>
          <c:yMode val="factor"/>
          <c:x val="-0.01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2025"/>
          <c:h val="0.77875"/>
        </c:manualLayout>
      </c:layout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('Mat-Doc'!$A$9,'Mat-Doc'!$A$11,'Mat-Doc'!$A$13,'Mat-Doc'!$A$15,'Mat-Doc'!$A$17,'Mat-Doc'!$A$19)</c:f>
              <c:numCache/>
            </c:numRef>
          </c:cat>
          <c:val>
            <c:numRef>
              <c:f>('Mat-Doc'!$C$9,'Mat-Doc'!$C$11,'Mat-Doc'!$C$13,'Mat-Doc'!$C$15,'Mat-Doc'!$C$17,'Mat-Doc'!$C$19)</c:f>
              <c:numCache/>
            </c:numRef>
          </c:val>
          <c:smooth val="0"/>
        </c:ser>
        <c:ser>
          <c:idx val="1"/>
          <c:order val="1"/>
          <c:tx>
            <c:v>Privada</c:v>
          </c:tx>
          <c:spPr>
            <a:ln w="12700">
              <a:solidFill>
                <a:srgbClr val="99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('Mat-Doc'!$A$9,'Mat-Doc'!$A$11,'Mat-Doc'!$A$13,'Mat-Doc'!$A$15,'Mat-Doc'!$A$17,'Mat-Doc'!$A$19)</c:f>
              <c:numCache/>
            </c:numRef>
          </c:cat>
          <c:val>
            <c:numRef>
              <c:f>('Mat-Doc'!$D$9,'Mat-Doc'!$D$11,'Mat-Doc'!$D$13,'Mat-Doc'!$D$15,'Mat-Doc'!$D$17,'Mat-Doc'!$D$19)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numRef>
              <c:f>('Mat-Doc'!$A$9,'Mat-Doc'!$A$11,'Mat-Doc'!$A$13,'Mat-Doc'!$A$15,'Mat-Doc'!$A$17,'Mat-Doc'!$A$19)</c:f>
              <c:numCache/>
            </c:numRef>
          </c:cat>
          <c:val>
            <c:numRef>
              <c:f>('Mat-Doc'!$B$9,'Mat-Doc'!$B$11,'Mat-Doc'!$B$13,'Mat-Doc'!$B$15,'Mat-Doc'!$B$17,'Mat-Doc'!$B$19)</c:f>
              <c:numCache/>
            </c:numRef>
          </c:val>
          <c:smooth val="0"/>
        </c:ser>
        <c:marker val="1"/>
        <c:axId val="11828526"/>
        <c:axId val="39347871"/>
      </c:line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47871"/>
        <c:crosses val="autoZero"/>
        <c:auto val="1"/>
        <c:lblOffset val="100"/>
        <c:noMultiLvlLbl val="0"/>
      </c:catAx>
      <c:valAx>
        <c:axId val="3934787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2852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5"/>
          <c:y val="0.9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Percentual do Número de Concluintes, por Categoria Administrativa - Brasil - 1992-2002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885"/>
          <c:w val="0.9412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('Con-part'!$A$9,'Con-part'!$A$11,'Con-part'!$A$13,'Con-part'!$A$15,'Con-part'!$A$17,'Con-part'!$A$19)</c:f>
              <c:numCache/>
            </c:numRef>
          </c:cat>
          <c:val>
            <c:numRef>
              <c:f>('Con-part'!$D$9,'Con-part'!$D$11,'Con-part'!$D$13,'Con-part'!$D$15,'Con-part'!$D$17,'Con-part'!$D$19)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('Con-part'!$A$9,'Con-part'!$A$11,'Con-part'!$A$13,'Con-part'!$A$15,'Con-part'!$A$17,'Con-part'!$A$19)</c:f>
              <c:numCache/>
            </c:numRef>
          </c:cat>
          <c:val>
            <c:numRef>
              <c:f>('Con-part'!$F$9,'Con-part'!$F$11,'Con-part'!$F$13,'Con-part'!$F$15,'Con-part'!$F$17,'Con-part'!$F$19)</c:f>
              <c:numCache/>
            </c:numRef>
          </c:val>
        </c:ser>
        <c:axId val="18586520"/>
        <c:axId val="33060953"/>
      </c:bar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60953"/>
        <c:crosses val="autoZero"/>
        <c:auto val="1"/>
        <c:lblOffset val="100"/>
        <c:noMultiLvlLbl val="0"/>
      </c:catAx>
      <c:valAx>
        <c:axId val="33060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58652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5"/>
          <c:y val="0.9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 Número de Concluintes, por Categoria Administrativa - Brasil - 1992-2002</a:t>
            </a:r>
          </a:p>
        </c:rich>
      </c:tx>
      <c:layout>
        <c:manualLayout>
          <c:xMode val="factor"/>
          <c:yMode val="factor"/>
          <c:x val="-0.01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"/>
          <c:w val="0.92"/>
          <c:h val="0.778"/>
        </c:manualLayout>
      </c:layout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('Con-cres'!$A$9,'Con-cres'!$A$11,'Con-cres'!$A$13,'Con-cres'!$A$15,'Con-cres'!$A$17,'Con-cres'!$A$19)</c:f>
              <c:numCache/>
            </c:numRef>
          </c:cat>
          <c:val>
            <c:numRef>
              <c:f>('Con-cres'!$D$9,'Con-cres'!$D$11,'Con-cres'!$D$13,'Con-cres'!$D$15,'Con-cres'!$D$17,'Con-cres'!$D$19)</c:f>
              <c:numCache/>
            </c:numRef>
          </c:val>
          <c:smooth val="0"/>
        </c:ser>
        <c:ser>
          <c:idx val="1"/>
          <c:order val="1"/>
          <c:tx>
            <c:v>Privada</c:v>
          </c:tx>
          <c:spPr>
            <a:ln w="12700">
              <a:solidFill>
                <a:srgbClr val="99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('Con-cres'!$A$9,'Con-cres'!$A$11,'Con-cres'!$A$13,'Con-cres'!$A$15,'Con-cres'!$A$17,'Con-cres'!$A$19)</c:f>
              <c:numCache/>
            </c:numRef>
          </c:cat>
          <c:val>
            <c:numRef>
              <c:f>('Con-cres'!$F$9,'Con-cres'!$F$11,'Con-cres'!$F$13,'Con-cres'!$F$15,'Con-cres'!$F$17,'Con-cres'!$F$19)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numRef>
              <c:f>('Con-cres'!$A$9,'Con-cres'!$A$11,'Con-cres'!$A$13,'Con-cres'!$A$15,'Con-cres'!$A$17,'Con-cres'!$A$19)</c:f>
              <c:numCache/>
            </c:numRef>
          </c:cat>
          <c:val>
            <c:numRef>
              <c:f>('Con-cres'!$B$9,'Con-cres'!$B$11,'Con-cres'!$B$13,'Con-cres'!$B$15,'Con-cres'!$B$17,'Con-cres'!$B$19)</c:f>
              <c:numCache/>
            </c:numRef>
          </c:val>
          <c:smooth val="0"/>
        </c:ser>
        <c:marker val="1"/>
        <c:axId val="29113122"/>
        <c:axId val="60691507"/>
      </c:line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1507"/>
        <c:crosses val="autoZero"/>
        <c:auto val="1"/>
        <c:lblOffset val="100"/>
        <c:noMultiLvlLbl val="0"/>
      </c:catAx>
      <c:valAx>
        <c:axId val="60691507"/>
        <c:scaling>
          <c:orientation val="minMax"/>
          <c:max val="5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13122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9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Percentual do Número de Cursos, por Categoria Administrativa - Brasil 1992-2002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88"/>
          <c:w val="0.9417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('Curso-par'!$A$9,'Curso-par'!$A$11,'Curso-par'!$A$13,'Curso-par'!$A$15,'Curso-par'!$A$17,'Curso-par'!$A$19)</c:f>
              <c:numCache/>
            </c:numRef>
          </c:cat>
          <c:val>
            <c:numRef>
              <c:f>('Curso-par'!$D$9,'Curso-par'!$D$11,'Curso-par'!$D$13,'Curso-par'!$D$15,'Curso-par'!$D$17,'Curso-par'!$D$19)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('Curso-par'!$A$9,'Curso-par'!$A$11,'Curso-par'!$A$13,'Curso-par'!$A$15,'Curso-par'!$A$17,'Curso-par'!$A$19)</c:f>
              <c:numCache/>
            </c:numRef>
          </c:cat>
          <c:val>
            <c:numRef>
              <c:f>('Curso-par'!$F$9,'Curso-par'!$F$11,'Curso-par'!$F$13,'Curso-par'!$F$15,'Curso-par'!$F$17,'Curso-par'!$F$19)</c:f>
              <c:numCache/>
            </c:numRef>
          </c:val>
        </c:ser>
        <c:axId val="9352652"/>
        <c:axId val="17065005"/>
      </c:barChart>
      <c:catAx>
        <c:axId val="93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35265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5"/>
          <c:y val="0.9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 Número de Cursos, por Categoria Administrativa - Brasil 1992-2002 </a:t>
            </a:r>
          </a:p>
        </c:rich>
      </c:tx>
      <c:layout>
        <c:manualLayout>
          <c:xMode val="factor"/>
          <c:yMode val="factor"/>
          <c:x val="-0.019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2"/>
          <c:h val="0.77625"/>
        </c:manualLayout>
      </c:layout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('Curso-cres'!$A$9,'Curso-cres'!$A$11,'Curso-cres'!$A$13,'Curso-cres'!$A$15,'Curso-cres'!$A$17,'Curso-cres'!$A$19)</c:f>
              <c:numCache/>
            </c:numRef>
          </c:cat>
          <c:val>
            <c:numRef>
              <c:f>('Curso-cres'!$D$9,'Curso-cres'!$D$11,'Curso-cres'!$D$13,'Curso-cres'!$D$15,'Curso-cres'!$D$17,'Curso-cres'!$D$19)</c:f>
              <c:numCache/>
            </c:numRef>
          </c:val>
          <c:smooth val="0"/>
        </c:ser>
        <c:ser>
          <c:idx val="1"/>
          <c:order val="1"/>
          <c:tx>
            <c:v>Privada</c:v>
          </c:tx>
          <c:spPr>
            <a:ln w="12700">
              <a:solidFill>
                <a:srgbClr val="99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('Curso-cres'!$A$9,'Curso-cres'!$A$11,'Curso-cres'!$A$13,'Curso-cres'!$A$15,'Curso-cres'!$A$17,'Curso-cres'!$A$19)</c:f>
              <c:numCache/>
            </c:numRef>
          </c:cat>
          <c:val>
            <c:numRef>
              <c:f>('Curso-cres'!$F$9,'Curso-cres'!$F$11,'Curso-cres'!$F$13,'Curso-cres'!$F$15,'Curso-cres'!$F$17,'Curso-cres'!$F$19)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numRef>
              <c:f>('Curso-cres'!$A$9,'Curso-cres'!$A$11,'Curso-cres'!$A$13,'Curso-cres'!$A$15,'Curso-cres'!$A$17,'Curso-cres'!$A$19)</c:f>
              <c:numCache/>
            </c:numRef>
          </c:cat>
          <c:val>
            <c:numRef>
              <c:f>('Curso-cres'!$B$9,'Curso-cres'!$B$11,'Curso-cres'!$B$13,'Curso-cres'!$B$15,'Curso-cres'!$B$17,'Curso-cres'!$B$19)</c:f>
              <c:numCache/>
            </c:numRef>
          </c:val>
          <c:smooth val="0"/>
        </c:ser>
        <c:marker val="1"/>
        <c:axId val="19367318"/>
        <c:axId val="40088135"/>
      </c:lineChart>
      <c:catAx>
        <c:axId val="19367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88135"/>
        <c:crosses val="autoZero"/>
        <c:auto val="1"/>
        <c:lblOffset val="100"/>
        <c:noMultiLvlLbl val="0"/>
      </c:catAx>
      <c:valAx>
        <c:axId val="40088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6731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75"/>
          <c:y val="0.92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Percentual do Número de Vagas nos Processos Seletivos, por Categoria Administrativa - Brasil 1992-2002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88"/>
          <c:w val="0.9402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('Vagas-par'!$A$9,'Vagas-par'!$A$11,'Vagas-par'!$A$13,'Vagas-par'!$A$15,'Vagas-par'!$A$17,'Vagas-par'!$A$19)</c:f>
              <c:numCache/>
            </c:numRef>
          </c:cat>
          <c:val>
            <c:numRef>
              <c:f>('Vagas-par'!$D$9,'Vagas-par'!$D$11,'Vagas-par'!$D$13,'Vagas-par'!$D$15,'Vagas-par'!$D$17,'Vagas-par'!$D$19)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('Vagas-par'!$A$9,'Vagas-par'!$A$11,'Vagas-par'!$A$13,'Vagas-par'!$A$15,'Vagas-par'!$A$17,'Vagas-par'!$A$19)</c:f>
              <c:numCache/>
            </c:numRef>
          </c:cat>
          <c:val>
            <c:numRef>
              <c:f>('Vagas-par'!$F$9,'Vagas-par'!$F$11,'Vagas-par'!$F$13,'Vagas-par'!$F$15,'Vagas-par'!$F$17,'Vagas-par'!$F$19)</c:f>
              <c:numCache/>
            </c:numRef>
          </c:val>
        </c:ser>
        <c:axId val="25248896"/>
        <c:axId val="25913473"/>
      </c:bar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3473"/>
        <c:crosses val="autoZero"/>
        <c:auto val="1"/>
        <c:lblOffset val="100"/>
        <c:noMultiLvlLbl val="0"/>
      </c:catAx>
      <c:valAx>
        <c:axId val="25913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4889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"/>
          <c:y val="0.9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 Número de Vagas nos Processos Seletivos, por Categoria Administrativa - Brasil 1992-2002</a:t>
            </a:r>
          </a:p>
        </c:rich>
      </c:tx>
      <c:layout>
        <c:manualLayout>
          <c:xMode val="factor"/>
          <c:yMode val="factor"/>
          <c:x val="-0.019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195"/>
          <c:h val="0.77675"/>
        </c:manualLayout>
      </c:layout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('Vagas-cres'!$A$9,'Vagas-cres'!$A$11,'Vagas-cres'!$A$13,'Vagas-cres'!$A$15,'Vagas-cres'!$A$17,'Vagas-cres'!$A$19)</c:f>
              <c:numCache/>
            </c:numRef>
          </c:cat>
          <c:val>
            <c:numRef>
              <c:f>('Vagas-cres'!$D$9,'Vagas-cres'!$D$11,'Vagas-cres'!$D$13,'Vagas-cres'!$D$15,'Vagas-cres'!$D$17,'Vagas-cres'!$D$19)</c:f>
              <c:numCache/>
            </c:numRef>
          </c:val>
          <c:smooth val="0"/>
        </c:ser>
        <c:ser>
          <c:idx val="1"/>
          <c:order val="1"/>
          <c:tx>
            <c:v>Privada</c:v>
          </c:tx>
          <c:spPr>
            <a:ln w="12700">
              <a:solidFill>
                <a:srgbClr val="99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('Vagas-cres'!$A$9,'Vagas-cres'!$A$11,'Vagas-cres'!$A$13,'Vagas-cres'!$A$15,'Vagas-cres'!$A$17,'Vagas-cres'!$A$19)</c:f>
              <c:numCache/>
            </c:numRef>
          </c:cat>
          <c:val>
            <c:numRef>
              <c:f>('Vagas-cres'!$F$9,'Vagas-cres'!$F$11,'Vagas-cres'!$F$13,'Vagas-cres'!$F$15,'Vagas-cres'!$F$17,'Vagas-cres'!$F$19)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numRef>
              <c:f>('Vagas-cres'!$A$9,'Vagas-cres'!$A$11,'Vagas-cres'!$A$13,'Vagas-cres'!$A$15,'Vagas-cres'!$A$17,'Vagas-cres'!$A$19)</c:f>
              <c:numCache/>
            </c:numRef>
          </c:cat>
          <c:val>
            <c:numRef>
              <c:f>('Vagas-cres'!$B$9,'Vagas-cres'!$B$11,'Vagas-cres'!$B$13,'Vagas-cres'!$B$15,'Vagas-cres'!$B$17,'Vagas-cres'!$B$19)</c:f>
              <c:numCache/>
            </c:numRef>
          </c:val>
          <c:smooth val="0"/>
        </c:ser>
        <c:marker val="1"/>
        <c:axId val="31894666"/>
        <c:axId val="18616539"/>
      </c:line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16539"/>
        <c:crosses val="autoZero"/>
        <c:auto val="1"/>
        <c:lblOffset val="100"/>
        <c:noMultiLvlLbl val="0"/>
      </c:catAx>
      <c:valAx>
        <c:axId val="18616539"/>
        <c:scaling>
          <c:orientation val="minMax"/>
          <c:max val="19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9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94666"/>
        <c:crossesAt val="1"/>
        <c:crossBetween val="between"/>
        <c:dispUnits/>
        <c:majorUnit val="2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93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Distribuição Percentual do Número de Inscrições nos Processos Seletivos, por Categoria Administrativa - Brasil 1992-2002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8675"/>
          <c:w val="0.9432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('Insc-par'!$A$9,'Insc-par'!$A$11,'Insc-par'!$A$13,'Insc-par'!$A$15,'Insc-par'!$A$17,'Insc-par'!$A$19)</c:f>
              <c:numCache/>
            </c:numRef>
          </c:cat>
          <c:val>
            <c:numRef>
              <c:f>('Insc-par'!$D$9,'Insc-par'!$D$11,'Insc-par'!$D$13,'Insc-par'!$D$15,'Insc-par'!$D$17,'Insc-par'!$D$19)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('Insc-par'!$A$9,'Insc-par'!$A$11,'Insc-par'!$A$13,'Insc-par'!$A$15,'Insc-par'!$A$17,'Insc-par'!$A$19)</c:f>
              <c:numCache/>
            </c:numRef>
          </c:cat>
          <c:val>
            <c:numRef>
              <c:f>('Insc-par'!$F$9,'Insc-par'!$F$11,'Insc-par'!$F$13,'Insc-par'!$F$15,'Insc-par'!$F$17,'Insc-par'!$F$19)</c:f>
              <c:numCache/>
            </c:numRef>
          </c:val>
        </c:ser>
        <c:axId val="33331124"/>
        <c:axId val="31544661"/>
      </c:bar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44661"/>
        <c:crosses val="autoZero"/>
        <c:auto val="1"/>
        <c:lblOffset val="100"/>
        <c:noMultiLvlLbl val="0"/>
      </c:catAx>
      <c:valAx>
        <c:axId val="315446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33112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5"/>
          <c:y val="0.9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 Número de Instituições de Educação Superior, por Categoria Administrativa-  Brasil 1992-2002</a:t>
            </a:r>
          </a:p>
        </c:rich>
      </c:tx>
      <c:layout>
        <c:manualLayout>
          <c:xMode val="factor"/>
          <c:yMode val="factor"/>
          <c:x val="-0.019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2025"/>
          <c:h val="0.77375"/>
        </c:manualLayout>
      </c:layout>
      <c:lineChart>
        <c:grouping val="standard"/>
        <c:varyColors val="0"/>
        <c:ser>
          <c:idx val="0"/>
          <c:order val="0"/>
          <c:tx>
            <c:v>Pública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246C48"/>
              </a:solidFill>
              <a:ln>
                <a:solidFill>
                  <a:srgbClr val="246C48"/>
                </a:solidFill>
              </a:ln>
            </c:spPr>
          </c:marker>
          <c:cat>
            <c:numRef>
              <c:f>('Ies-cres'!$A$8,'Ies-cres'!$A$10,'Ies-cres'!$A$12,'Ies-cres'!$A$14,'Ies-cres'!$A$16,'Ies-cres'!$A$18)</c:f>
              <c:numCache/>
            </c:numRef>
          </c:cat>
          <c:val>
            <c:numRef>
              <c:f>('Ies-cres'!$D$8,'Ies-cres'!$D$10,'Ies-cres'!$D$12,'Ies-cres'!$D$14,'Ies-cres'!$D$16,'Ies-cres'!$D$18)</c:f>
              <c:numCache/>
            </c:numRef>
          </c:val>
          <c:smooth val="0"/>
        </c:ser>
        <c:ser>
          <c:idx val="1"/>
          <c:order val="1"/>
          <c:tx>
            <c:v>Privada</c:v>
          </c:tx>
          <c:spPr>
            <a:ln w="12700">
              <a:solidFill>
                <a:srgbClr val="99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val>
            <c:numRef>
              <c:f>('Ies-cres'!$F$8,'Ies-cres'!$F$10,'Ies-cres'!$F$12,'Ies-cres'!$F$14,'Ies-cres'!$F$16,'Ies-cres'!$F$18)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('Ies-cres'!$B$8,'Ies-cres'!$B$10,'Ies-cres'!$B$12,'Ies-cres'!$B$14,'Ies-cres'!$B$16,'Ies-cres'!$B$18)</c:f>
              <c:numCache/>
            </c:numRef>
          </c:val>
          <c:smooth val="0"/>
        </c:ser>
        <c:marker val="1"/>
        <c:axId val="60035818"/>
        <c:axId val="3451451"/>
      </c:line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1451"/>
        <c:crosses val="autoZero"/>
        <c:auto val="1"/>
        <c:lblOffset val="100"/>
        <c:noMultiLvlLbl val="0"/>
      </c:catAx>
      <c:valAx>
        <c:axId val="3451451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35818"/>
        <c:crossesAt val="1"/>
        <c:crossBetween val="between"/>
        <c:dispUnits/>
        <c:majorUnit val="4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"/>
          <c:y val="0.92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 Número de Inscrições nos Processos Seletivos, por Categoria Administrativa - Brasil 1991-2002</a:t>
            </a:r>
          </a:p>
        </c:rich>
      </c:tx>
      <c:layout>
        <c:manualLayout>
          <c:xMode val="factor"/>
          <c:yMode val="factor"/>
          <c:x val="-0.019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1975"/>
          <c:h val="0.77675"/>
        </c:manualLayout>
      </c:layout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('Insc-cres'!$A$9,'Insc-cres'!$A$11,'Insc-cres'!$A$13,'Insc-cres'!$A$15,'Insc-cres'!$A$17,'Insc-cres'!$A$19)</c:f>
              <c:numCache/>
            </c:numRef>
          </c:cat>
          <c:val>
            <c:numRef>
              <c:f>('Insc-cres'!$D$9,'Insc-cres'!$D$11,'Insc-cres'!$D$13,'Insc-cres'!$D$15,'Insc-cres'!$D$17,'Insc-cres'!$D$19)</c:f>
              <c:numCache/>
            </c:numRef>
          </c:val>
          <c:smooth val="0"/>
        </c:ser>
        <c:ser>
          <c:idx val="1"/>
          <c:order val="1"/>
          <c:tx>
            <c:v>Privada</c:v>
          </c:tx>
          <c:spPr>
            <a:ln w="12700">
              <a:solidFill>
                <a:srgbClr val="99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('Insc-cres'!$A$9,'Insc-cres'!$A$11,'Insc-cres'!$A$13,'Insc-cres'!$A$15,'Insc-cres'!$A$17,'Insc-cres'!$A$19)</c:f>
              <c:numCache/>
            </c:numRef>
          </c:cat>
          <c:val>
            <c:numRef>
              <c:f>('Insc-cres'!$F$9,'Insc-cres'!$F$11,'Insc-cres'!$F$13,'Insc-cres'!$F$15,'Insc-cres'!$F$17,'Insc-cres'!$F$19)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numRef>
              <c:f>('Insc-cres'!$A$9,'Insc-cres'!$A$11,'Insc-cres'!$A$13,'Insc-cres'!$A$15,'Insc-cres'!$A$17,'Insc-cres'!$A$19)</c:f>
              <c:numCache/>
            </c:numRef>
          </c:cat>
          <c:val>
            <c:numRef>
              <c:f>('Insc-cres'!$B$9,'Insc-cres'!$B$11,'Insc-cres'!$B$13,'Insc-cres'!$B$15,'Insc-cres'!$B$17,'Insc-cres'!$B$19)</c:f>
              <c:numCache/>
            </c:numRef>
          </c:val>
          <c:smooth val="0"/>
        </c:ser>
        <c:marker val="1"/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0719"/>
        <c:crosses val="autoZero"/>
        <c:auto val="1"/>
        <c:lblOffset val="100"/>
        <c:noMultiLvlLbl val="0"/>
      </c:catAx>
      <c:valAx>
        <c:axId val="4980719"/>
        <c:scaling>
          <c:orientation val="minMax"/>
          <c:max val="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66494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5"/>
          <c:y val="0.9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da Relação Candidatos/Vaga nos Processos Seletivos, por Categoria Administrativa - Brasil 1992-2002 </a:t>
            </a:r>
          </a:p>
        </c:rich>
      </c:tx>
      <c:layout>
        <c:manualLayout>
          <c:xMode val="factor"/>
          <c:yMode val="factor"/>
          <c:x val="-0.019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75"/>
          <c:w val="0.92025"/>
          <c:h val="0.77625"/>
        </c:manualLayout>
      </c:layout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(CandVaga!$A$9,CandVaga!$A$11,CandVaga!$A$13,CandVaga!$A$15,CandVaga!$A$17,CandVaga!$A$19)</c:f>
              <c:numCache/>
            </c:numRef>
          </c:cat>
          <c:val>
            <c:numRef>
              <c:f>(CandVaga!$C$9,CandVaga!$C$11,CandVaga!$C$13,CandVaga!$C$15,CandVaga!$C$17,CandVaga!$C$19)</c:f>
              <c:numCache/>
            </c:numRef>
          </c:val>
          <c:smooth val="0"/>
        </c:ser>
        <c:ser>
          <c:idx val="1"/>
          <c:order val="1"/>
          <c:tx>
            <c:v>Privada</c:v>
          </c:tx>
          <c:spPr>
            <a:ln w="12700">
              <a:solidFill>
                <a:srgbClr val="99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(CandVaga!$A$9,CandVaga!$A$11,CandVaga!$A$13,CandVaga!$A$15,CandVaga!$A$17,CandVaga!$A$19)</c:f>
              <c:numCache/>
            </c:numRef>
          </c:cat>
          <c:val>
            <c:numRef>
              <c:f>(CandVaga!$D$9,CandVaga!$D$11,CandVaga!$D$13,CandVaga!$D$15,CandVaga!$D$17,CandVaga!$D$19)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numRef>
              <c:f>(CandVaga!$A$9,CandVaga!$A$11,CandVaga!$A$13,CandVaga!$A$15,CandVaga!$A$17,CandVaga!$A$19)</c:f>
              <c:numCache/>
            </c:numRef>
          </c:cat>
          <c:val>
            <c:numRef>
              <c:f>(CandVaga!$B$9,CandVaga!$B$11,CandVaga!$B$13,CandVaga!$B$15,CandVaga!$B$17,CandVaga!$B$19)</c:f>
              <c:numCache/>
            </c:numRef>
          </c:val>
          <c:smooth val="0"/>
        </c:ser>
        <c:marker val="1"/>
        <c:axId val="44826472"/>
        <c:axId val="785065"/>
      </c:line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5065"/>
        <c:crosses val="autoZero"/>
        <c:auto val="1"/>
        <c:lblOffset val="100"/>
        <c:noMultiLvlLbl val="0"/>
      </c:catAx>
      <c:valAx>
        <c:axId val="785065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2647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5"/>
          <c:y val="0.92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Distribuição Percentual do Número de Ingressos através de Processos Seletivos, por Categoria Administrativa - Brasil 1991-2002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86"/>
          <c:w val="0.946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('ingr-par'!$A$9,'ingr-par'!$A$11,'ingr-par'!$A$13,'ingr-par'!$A$15,'ingr-par'!$A$17,'ingr-par'!$A$19)</c:f>
              <c:numCache/>
            </c:numRef>
          </c:cat>
          <c:val>
            <c:numRef>
              <c:f>('ingr-par'!$D$9,'ingr-par'!$D$11,'ingr-par'!$D$13,'ingr-par'!$D$15,'ingr-par'!$D$17,'ingr-par'!$D$19)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('ingr-par'!$A$9,'ingr-par'!$A$11,'ingr-par'!$A$13,'ingr-par'!$A$15,'ingr-par'!$A$17,'ingr-par'!$A$19)</c:f>
              <c:numCache/>
            </c:numRef>
          </c:cat>
          <c:val>
            <c:numRef>
              <c:f>('ingr-par'!$F$9,'ingr-par'!$F$11,'ingr-par'!$F$13,'ingr-par'!$F$15,'ingr-par'!$F$17,'ingr-par'!$F$19)</c:f>
              <c:numCache/>
            </c:numRef>
          </c:val>
        </c:ser>
        <c:axId val="7065586"/>
        <c:axId val="63590275"/>
      </c:barChart>
      <c:catAx>
        <c:axId val="706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0275"/>
        <c:crosses val="autoZero"/>
        <c:auto val="1"/>
        <c:lblOffset val="100"/>
        <c:noMultiLvlLbl val="0"/>
      </c:catAx>
      <c:valAx>
        <c:axId val="635902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6558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9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 Número de Ingressos pelo Vestibular, por Categoria Administrativa - Brasil 1992-2002</a:t>
            </a:r>
          </a:p>
        </c:rich>
      </c:tx>
      <c:layout>
        <c:manualLayout>
          <c:xMode val="factor"/>
          <c:yMode val="factor"/>
          <c:x val="-0.01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1975"/>
          <c:h val="0.7765"/>
        </c:manualLayout>
      </c:layout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('Mat-cres'!$A$9,'Mat-cres'!$A$11,'Mat-cres'!$A$13,'Mat-cres'!$A$15,'Mat-cres'!$A$17,'Mat-cres'!$A$19)</c:f>
              <c:numCache>
                <c:ptCount val="6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</c:numCache>
            </c:numRef>
          </c:cat>
          <c:val>
            <c:numRef>
              <c:f>('ingr-cres'!$D$9,'ingr-cres'!$D$11,'ingr-cres'!$D$13,'ingr-cres'!$D$15,'ingr-cres'!$D$17,'ingr-cres'!$D$19)</c:f>
              <c:numCache/>
            </c:numRef>
          </c:val>
          <c:smooth val="0"/>
        </c:ser>
        <c:ser>
          <c:idx val="1"/>
          <c:order val="1"/>
          <c:tx>
            <c:v>Privada</c:v>
          </c:tx>
          <c:spPr>
            <a:ln w="12700">
              <a:solidFill>
                <a:srgbClr val="99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('Mat-cres'!$A$9,'Mat-cres'!$A$11,'Mat-cres'!$A$13,'Mat-cres'!$A$15,'Mat-cres'!$A$17,'Mat-cres'!$A$19)</c:f>
              <c:numCache>
                <c:ptCount val="6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</c:numCache>
            </c:numRef>
          </c:cat>
          <c:val>
            <c:numRef>
              <c:f>('ingr-cres'!$F$9,'ingr-cres'!$F$11,'ingr-cres'!$F$13,'ingr-cres'!$F$15,'ingr-cres'!$F$17,'ingr-cres'!$F$19)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numRef>
              <c:f>('Mat-cres'!$A$9,'Mat-cres'!$A$11,'Mat-cres'!$A$13,'Mat-cres'!$A$15,'Mat-cres'!$A$17,'Mat-cres'!$A$19)</c:f>
              <c:numCache>
                <c:ptCount val="6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</c:numCache>
            </c:numRef>
          </c:cat>
          <c:val>
            <c:numRef>
              <c:f>('ingr-cres'!$B$9,'ingr-cres'!$B$11,'ingr-cres'!$B$13,'ingr-cres'!$B$15,'ingr-cres'!$B$17,'ingr-cres'!$B$19)</c:f>
              <c:numCache/>
            </c:numRef>
          </c:val>
          <c:smooth val="0"/>
        </c:ser>
        <c:marker val="1"/>
        <c:axId val="35441564"/>
        <c:axId val="50538621"/>
      </c:line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  <c:max val="12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41564"/>
        <c:crossesAt val="1"/>
        <c:crossBetween val="between"/>
        <c:dispUnits/>
        <c:majorUnit val="2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Distribuição Percentual do Número de Ingressos através de Processos Seletivos, por Categoria Administrativa - Brasil 1991-2002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axId val="52194406"/>
        <c:axId val="67096471"/>
      </c:bar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6471"/>
        <c:crosses val="autoZero"/>
        <c:auto val="1"/>
        <c:lblOffset val="100"/>
        <c:noMultiLvlLbl val="0"/>
      </c:catAx>
      <c:valAx>
        <c:axId val="67096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19440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15"/>
          <c:w val="0.9487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v>Concluintes/Ingressos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99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33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99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33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3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conc_ingr!$P$6:$W$6</c:f>
              <c:strCache/>
            </c:strRef>
          </c:cat>
          <c:val>
            <c:numRef>
              <c:f>conc_ingr!$P$7:$W$7</c:f>
              <c:numCache/>
            </c:numRef>
          </c:val>
        </c:ser>
        <c:axId val="66997328"/>
        <c:axId val="66105041"/>
      </c:bar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05041"/>
        <c:crosses val="autoZero"/>
        <c:auto val="1"/>
        <c:lblOffset val="100"/>
        <c:noMultiLvlLbl val="0"/>
      </c:catAx>
      <c:valAx>
        <c:axId val="6610504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997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Percentual do Número de Vagas Oferecidas no Vestibular, por Categoria Administrativa - Brasil 1992- 2002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75"/>
          <c:w val="0.940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('vagaVest-par'!$A$8,'vagaVest-par'!$A$9,'vagaVest-par'!$A$10,'vagaVest-par'!$A$11,'vagaVest-par'!$A$12,'vagaVest-par'!$A$13)</c:f>
              <c:numCache/>
            </c:numRef>
          </c:cat>
          <c:val>
            <c:numRef>
              <c:f>('vagaVest-par'!$D$8,'vagaVest-par'!$D$9,'vagaVest-par'!$D$10,'vagaVest-par'!$D$11,'vagaVest-par'!$D$12,'vagaVest-par'!$D$13)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('vagaVest-par'!$A$8,'vagaVest-par'!$A$9,'vagaVest-par'!$A$10,'vagaVest-par'!$A$11,'vagaVest-par'!$A$12,'vagaVest-par'!$A$13)</c:f>
              <c:numCache/>
            </c:numRef>
          </c:cat>
          <c:val>
            <c:numRef>
              <c:f>('vagaVest-par'!$F$8,'vagaVest-par'!$F$9,'vagaVest-par'!$F$10,'vagaVest-par'!$F$11,'vagaVest-par'!$F$12,'vagaVest-par'!$F$13)</c:f>
              <c:numCache/>
            </c:numRef>
          </c:val>
        </c:ser>
        <c:axId val="58074458"/>
        <c:axId val="52908075"/>
      </c:bar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08075"/>
        <c:crosses val="autoZero"/>
        <c:auto val="1"/>
        <c:lblOffset val="100"/>
        <c:noMultiLvlLbl val="0"/>
      </c:catAx>
      <c:valAx>
        <c:axId val="52908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7445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25"/>
          <c:y val="0.9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Distribuição Percentual do Número de Inscrições nos Processos Seletivos, por Categoria Administrativa - Brasil 1992-2002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86"/>
          <c:w val="0.9432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('InscVest-par'!$A$8,'InscVest-par'!$A$9,'InscVest-par'!$A$10,'InscVest-par'!$A$11,'InscVest-par'!$A$12,'InscVest-par'!$A$13)</c:f>
              <c:numCache/>
            </c:numRef>
          </c:cat>
          <c:val>
            <c:numRef>
              <c:f>('InscVest-par'!$D$8,'InscVest-par'!$D$9,'InscVest-par'!$D$10,'InscVest-par'!$D$11,'InscVest-par'!$D$12,'InscVest-par'!$D$13)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('InscVest-par'!$A$8,'InscVest-par'!$A$9,'InscVest-par'!$A$10,'InscVest-par'!$A$11,'InscVest-par'!$A$12,'InscVest-par'!$A$13)</c:f>
              <c:numCache/>
            </c:numRef>
          </c:cat>
          <c:val>
            <c:numRef>
              <c:f>('InscVest-par'!$F$8,'InscVest-par'!$F$9,'InscVest-par'!$F$10,'InscVest-par'!$F$11,'InscVest-par'!$F$12,'InscVest-par'!$F$13)</c:f>
              <c:numCache/>
            </c:numRef>
          </c:val>
        </c:ser>
        <c:axId val="6410628"/>
        <c:axId val="57695653"/>
      </c:barChart>
      <c:catAx>
        <c:axId val="641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95653"/>
        <c:crosses val="autoZero"/>
        <c:auto val="1"/>
        <c:lblOffset val="100"/>
        <c:noMultiLvlLbl val="0"/>
      </c:catAx>
      <c:valAx>
        <c:axId val="57695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1062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9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da Relação Candidatos/Vaga nos Processos Seletivos, por Categoria Administrativa-  Brasil 1992-2002</a:t>
            </a:r>
          </a:p>
        </c:rich>
      </c:tx>
      <c:layout>
        <c:manualLayout>
          <c:xMode val="factor"/>
          <c:yMode val="factor"/>
          <c:x val="-0.019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75"/>
          <c:w val="0.92"/>
          <c:h val="0.77925"/>
        </c:manualLayout>
      </c:layout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CandvagaVest!$A$8:$A$13</c:f>
              <c:numCache/>
            </c:numRef>
          </c:cat>
          <c:val>
            <c:numRef>
              <c:f>(CandvagaVest!$C$8,CandvagaVest!$C$9,CandvagaVest!$C$10,CandvagaVest!$C$11,CandvagaVest!$C$12,CandvagaVest!$C$13)</c:f>
              <c:numCache/>
            </c:numRef>
          </c:val>
          <c:smooth val="0"/>
        </c:ser>
        <c:ser>
          <c:idx val="1"/>
          <c:order val="1"/>
          <c:tx>
            <c:v>Privada</c:v>
          </c:tx>
          <c:spPr>
            <a:ln w="12700">
              <a:solidFill>
                <a:srgbClr val="99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CandvagaVest!$A$8:$A$13</c:f>
              <c:numCache/>
            </c:numRef>
          </c:cat>
          <c:val>
            <c:numRef>
              <c:f>(CandvagaVest!$D$8,CandvagaVest!$D$9,CandvagaVest!$D$10,CandvagaVest!$D$11,CandvagaVest!$D$12,CandvagaVest!$D$13)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numRef>
              <c:f>CandvagaVest!$A$8:$A$13</c:f>
              <c:numCache/>
            </c:numRef>
          </c:cat>
          <c:val>
            <c:numRef>
              <c:f>(CandvagaVest!$B$8,CandvagaVest!$B$9,CandvagaVest!$B$10,CandvagaVest!$B$11,CandvagaVest!$B$12,CandvagaVest!$B$13)</c:f>
              <c:numCache/>
            </c:numRef>
          </c:val>
          <c:smooth val="0"/>
        </c:ser>
        <c:marker val="1"/>
        <c:axId val="49498830"/>
        <c:axId val="42836287"/>
      </c:line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36287"/>
        <c:crosses val="autoZero"/>
        <c:auto val="1"/>
        <c:lblOffset val="100"/>
        <c:noMultiLvlLbl val="0"/>
      </c:catAx>
      <c:valAx>
        <c:axId val="4283628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9883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25"/>
          <c:y val="0.92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Percentual do Número de Ingressos pelo Vestibular, por Categoria Administrativa - Brasil 1992-2002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525"/>
          <c:w val="0.9537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('ingrVest-par'!$A$8,'ingrVest-par'!$A$9,'ingrVest-par'!$A$10,'ingrVest-par'!$A$11,'ingrVest-par'!$A$12,'ingrVest-par'!$A$13)</c:f>
              <c:numCache/>
            </c:numRef>
          </c:cat>
          <c:val>
            <c:numRef>
              <c:f>('ingrVest-par'!$D$8,'ingrVest-par'!$D$9,'ingrVest-par'!$D$10,'ingrVest-par'!$D$11,'ingrVest-par'!$D$12,'ingrVest-par'!$D$13)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('ingrVest-par'!$A$8,'ingrVest-par'!$A$9,'ingrVest-par'!$A$10,'ingrVest-par'!$A$11,'ingrVest-par'!$A$12,'ingrVest-par'!$A$13)</c:f>
              <c:numCache/>
            </c:numRef>
          </c:cat>
          <c:val>
            <c:numRef>
              <c:f>('ingrVest-par'!$F$8,'ingrVest-par'!$F$9,'ingrVest-par'!$F$10,'ingrVest-par'!$F$11,'ingrVest-par'!$F$12,'ingrVest-par'!$F$13)</c:f>
              <c:numCache/>
            </c:numRef>
          </c:val>
        </c:ser>
        <c:axId val="49982264"/>
        <c:axId val="47187193"/>
      </c:bar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87193"/>
        <c:crosses val="autoZero"/>
        <c:auto val="1"/>
        <c:lblOffset val="100"/>
        <c:noMultiLvlLbl val="0"/>
      </c:catAx>
      <c:valAx>
        <c:axId val="47187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8226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75"/>
          <c:y val="0.9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Percentual do Número de Funções Docentes (em Exercício e Afastados), por Categoria Administrativa - Brasil - 1992 - 2002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88"/>
          <c:w val="0.948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'Doc-Total'!$A$7:$A$12</c:f>
              <c:numCache/>
            </c:numRef>
          </c:cat>
          <c:val>
            <c:numRef>
              <c:f>'Doc-Total'!$D$7:$D$12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'Doc-Total'!$A$7:$A$12</c:f>
              <c:numCache/>
            </c:numRef>
          </c:cat>
          <c:val>
            <c:numRef>
              <c:f>'Doc-Total'!$F$7:$F$12</c:f>
              <c:numCache/>
            </c:numRef>
          </c:val>
        </c:ser>
        <c:axId val="31063060"/>
        <c:axId val="11132085"/>
      </c:bar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32085"/>
        <c:crosses val="autoZero"/>
        <c:auto val="1"/>
        <c:lblOffset val="100"/>
        <c:noMultiLvlLbl val="0"/>
      </c:catAx>
      <c:valAx>
        <c:axId val="11132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06306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5"/>
          <c:y val="0.9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Número de Ingressos por Processo Seletivo, por Categoria Administrativa segundo a Faixa Etária  - Brasil - 2000 - 2002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"/>
          <c:w val="0.96775"/>
          <c:h val="0.7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'ingr-etaria'!$K$3</c:f>
              <c:strCache>
                <c:ptCount val="1"/>
                <c:pt idx="0">
                  <c:v>Até 18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'ingr-etaria'!$L$2:$P$2</c:f>
              <c:strCache/>
            </c:strRef>
          </c:cat>
          <c:val>
            <c:numRef>
              <c:f>'ingr-etaria'!$L$3:$P$3</c:f>
              <c:numCache/>
            </c:numRef>
          </c:val>
        </c:ser>
        <c:ser>
          <c:idx val="1"/>
          <c:order val="1"/>
          <c:tx>
            <c:strRef>
              <c:f>'ingr-etaria'!$K$4</c:f>
              <c:strCache>
                <c:ptCount val="1"/>
                <c:pt idx="0">
                  <c:v>de 19 a 24</c:v>
                </c:pt>
              </c:strCache>
            </c:strRef>
          </c:tx>
          <c:spPr>
            <a:solidFill>
              <a:srgbClr val="5BAD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'ingr-etaria'!$L$2:$P$2</c:f>
              <c:strCache/>
            </c:strRef>
          </c:cat>
          <c:val>
            <c:numRef>
              <c:f>'ingr-etaria'!$L$4:$P$4</c:f>
              <c:numCache/>
            </c:numRef>
          </c:val>
        </c:ser>
        <c:ser>
          <c:idx val="2"/>
          <c:order val="2"/>
          <c:tx>
            <c:strRef>
              <c:f>'ingr-etaria'!$K$5</c:f>
              <c:strCache>
                <c:ptCount val="1"/>
                <c:pt idx="0">
                  <c:v>de 25 a 29</c:v>
                </c:pt>
              </c:strCache>
            </c:strRef>
          </c:tx>
          <c:spPr>
            <a:solidFill>
              <a:srgbClr val="BDE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'ingr-etaria'!$L$2:$P$2</c:f>
              <c:strCache/>
            </c:strRef>
          </c:cat>
          <c:val>
            <c:numRef>
              <c:f>'ingr-etaria'!$L$5:$P$5</c:f>
              <c:numCache/>
            </c:numRef>
          </c:val>
        </c:ser>
        <c:ser>
          <c:idx val="3"/>
          <c:order val="3"/>
          <c:tx>
            <c:strRef>
              <c:f>'ingr-etaria'!$K$6</c:f>
              <c:strCache>
                <c:ptCount val="1"/>
                <c:pt idx="0">
                  <c:v>de 30 a 34</c:v>
                </c:pt>
              </c:strCache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'ingr-etaria'!$L$2:$P$2</c:f>
              <c:strCache/>
            </c:strRef>
          </c:cat>
          <c:val>
            <c:numRef>
              <c:f>'ingr-etaria'!$L$6:$P$6</c:f>
              <c:numCache/>
            </c:numRef>
          </c:val>
        </c:ser>
        <c:ser>
          <c:idx val="4"/>
          <c:order val="4"/>
          <c:tx>
            <c:strRef>
              <c:f>'ingr-etaria'!$K$7</c:f>
              <c:strCache>
                <c:ptCount val="1"/>
                <c:pt idx="0">
                  <c:v>de 35 a 39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'ingr-etaria'!$L$2:$P$2</c:f>
              <c:strCache/>
            </c:strRef>
          </c:cat>
          <c:val>
            <c:numRef>
              <c:f>'ingr-etaria'!$L$7:$P$7</c:f>
              <c:numCache/>
            </c:numRef>
          </c:val>
        </c:ser>
        <c:ser>
          <c:idx val="5"/>
          <c:order val="5"/>
          <c:tx>
            <c:strRef>
              <c:f>'ingr-etaria'!$K$8</c:f>
              <c:strCache>
                <c:ptCount val="1"/>
                <c:pt idx="0">
                  <c:v>de 40 ou mais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'ingr-etaria'!$L$2:$P$2</c:f>
              <c:strCache/>
            </c:strRef>
          </c:cat>
          <c:val>
            <c:numRef>
              <c:f>'ingr-etaria'!$L$8:$P$8</c:f>
              <c:numCache/>
            </c:numRef>
          </c:val>
        </c:ser>
        <c:overlap val="100"/>
        <c:axId val="22031554"/>
        <c:axId val="64066259"/>
      </c:barChart>
      <c:catAx>
        <c:axId val="2203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66259"/>
        <c:crosses val="autoZero"/>
        <c:auto val="1"/>
        <c:lblOffset val="100"/>
        <c:noMultiLvlLbl val="0"/>
      </c:catAx>
      <c:valAx>
        <c:axId val="6406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31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175"/>
          <c:y val="0.89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Percentual do Número de Funções Docentes em Exercício, por Categoria Administrativa - Brasil 1992-2002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8525"/>
          <c:w val="0.9487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('Doc-par'!$A$8,'Doc-par'!$A$10,'Doc-par'!$A$12,'Doc-par'!$A$14,'Doc-par'!$A$16,'Doc-par'!$A$18)</c:f>
              <c:numCache/>
            </c:numRef>
          </c:cat>
          <c:val>
            <c:numRef>
              <c:f>('Doc-par'!$D$8,'Doc-par'!$D$10,'Doc-par'!$D$12,'Doc-par'!$D$14,'Doc-par'!$D$16,'Doc-par'!$D$18)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('Doc-par'!$A$8,'Doc-par'!$A$10,'Doc-par'!$A$12,'Doc-par'!$A$14,'Doc-par'!$A$16,'Doc-par'!$A$18)</c:f>
              <c:numCache/>
            </c:numRef>
          </c:cat>
          <c:val>
            <c:numRef>
              <c:f>('Doc-par'!$F$8,'Doc-par'!$F$10,'Doc-par'!$F$12,'Doc-par'!$F$14,'Doc-par'!$F$16,'Doc-par'!$F$18)</c:f>
              <c:numCache/>
            </c:numRef>
          </c:val>
        </c:ser>
        <c:axId val="33079902"/>
        <c:axId val="29283663"/>
      </c:bar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3663"/>
        <c:crosses val="autoZero"/>
        <c:auto val="1"/>
        <c:lblOffset val="100"/>
        <c:noMultiLvlLbl val="0"/>
      </c:catAx>
      <c:valAx>
        <c:axId val="29283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07990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25"/>
          <c:y val="0.91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 Número de Funções Docentes em Exercício, por Categoria Administrativa - Brasil 1992-2002</a:t>
            </a:r>
          </a:p>
        </c:rich>
      </c:tx>
      <c:layout>
        <c:manualLayout>
          <c:xMode val="factor"/>
          <c:yMode val="factor"/>
          <c:x val="-0.019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5"/>
          <c:w val="0.92"/>
          <c:h val="0.7765"/>
        </c:manualLayout>
      </c:layout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('Doc-cres'!$A$8,'Doc-cres'!$A$10,'Doc-cres'!$A$12,'Doc-cres'!$A$14,'Doc-cres'!$A$16,'Doc-cres'!$A$18)</c:f>
              <c:numCache/>
            </c:numRef>
          </c:cat>
          <c:val>
            <c:numRef>
              <c:f>('Doc-cres'!$C$8,'Doc-cres'!$C$10,'Doc-cres'!$C$12,'Doc-cres'!$C$14,'Doc-cres'!$C$16,'Doc-cres'!$C$18)</c:f>
              <c:numCache/>
            </c:numRef>
          </c:val>
          <c:smooth val="0"/>
        </c:ser>
        <c:ser>
          <c:idx val="1"/>
          <c:order val="1"/>
          <c:tx>
            <c:v>Privada</c:v>
          </c:tx>
          <c:spPr>
            <a:ln w="12700">
              <a:solidFill>
                <a:srgbClr val="99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('Doc-cres'!$A$8,'Doc-cres'!$A$10,'Doc-cres'!$A$12,'Doc-cres'!$A$14,'Doc-cres'!$A$16,'Doc-cres'!$A$18)</c:f>
              <c:numCache/>
            </c:numRef>
          </c:cat>
          <c:val>
            <c:numRef>
              <c:f>('Doc-cres'!$E$8,'Doc-cres'!$E$10,'Doc-cres'!$E$12,'Doc-cres'!$E$14,'Doc-cres'!$E$16,'Doc-cres'!$E$18)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numRef>
              <c:f>('Doc-cres'!$A$8,'Doc-cres'!$A$10,'Doc-cres'!$A$12,'Doc-cres'!$A$14,'Doc-cres'!$A$16,'Doc-cres'!$A$18)</c:f>
              <c:numCache/>
            </c:numRef>
          </c:cat>
          <c:val>
            <c:numRef>
              <c:f>('Doc-cres'!$B$8,'Doc-cres'!$B$10,'Doc-cres'!$B$12,'Doc-cres'!$B$14,'Doc-cres'!$B$16,'Doc-cres'!$B$18)</c:f>
              <c:numCache/>
            </c:numRef>
          </c:val>
          <c:smooth val="0"/>
        </c:ser>
        <c:marker val="1"/>
        <c:axId val="62226376"/>
        <c:axId val="23166473"/>
      </c:line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66473"/>
        <c:crosses val="autoZero"/>
        <c:auto val="1"/>
        <c:lblOffset val="100"/>
        <c:noMultiLvlLbl val="0"/>
      </c:catAx>
      <c:valAx>
        <c:axId val="23166473"/>
        <c:scaling>
          <c:orientation val="minMax"/>
          <c:max val="2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26376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7"/>
          <c:y val="0.92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Percentual do Número de Funções Docentes em Exercícios por Grau de Formação segundo,
 a Categoria Administrativa - Brasil - 1994,1998 e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07"/>
          <c:w val="0.9625"/>
          <c:h val="0.688"/>
        </c:manualLayout>
      </c:layout>
      <c:barChart>
        <c:barDir val="col"/>
        <c:grouping val="percentStacked"/>
        <c:varyColors val="0"/>
        <c:ser>
          <c:idx val="0"/>
          <c:order val="0"/>
          <c:tx>
            <c:v>Até Especialização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'Doc-For-par'!$W$8:$AD$8</c:f>
              <c:strCache/>
            </c:strRef>
          </c:cat>
          <c:val>
            <c:numRef>
              <c:f>'Doc-For-par'!$W$10:$AD$10</c:f>
              <c:numCache/>
            </c:numRef>
          </c:val>
        </c:ser>
        <c:ser>
          <c:idx val="1"/>
          <c:order val="1"/>
          <c:tx>
            <c:v>Mestrado</c:v>
          </c:tx>
          <c:spPr>
            <a:solidFill>
              <a:srgbClr val="33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'Doc-For-par'!$W$8:$AD$8</c:f>
              <c:strCache/>
            </c:strRef>
          </c:cat>
          <c:val>
            <c:numRef>
              <c:f>'Doc-For-par'!$W$11:$AD$11</c:f>
              <c:numCache/>
            </c:numRef>
          </c:val>
        </c:ser>
        <c:ser>
          <c:idx val="2"/>
          <c:order val="2"/>
          <c:tx>
            <c:v>Doutorado</c:v>
          </c:tx>
          <c:spPr>
            <a:solidFill>
              <a:srgbClr val="BDE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'Doc-For-par'!$W$8:$AD$8</c:f>
              <c:strCache/>
            </c:strRef>
          </c:cat>
          <c:val>
            <c:numRef>
              <c:f>'Doc-For-par'!$W$12:$AD$12</c:f>
              <c:numCache/>
            </c:numRef>
          </c:val>
        </c:ser>
        <c:overlap val="100"/>
        <c:axId val="7171666"/>
        <c:axId val="64544995"/>
      </c:barChart>
      <c:catAx>
        <c:axId val="717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44995"/>
        <c:crosses val="autoZero"/>
        <c:auto val="1"/>
        <c:lblOffset val="100"/>
        <c:noMultiLvlLbl val="0"/>
      </c:catAx>
      <c:valAx>
        <c:axId val="6454499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71716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"/>
          <c:y val="0.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 Número de Funções Docentes em Exercício, por Grau de Formação - Brasil - 1991-2002</a:t>
            </a:r>
          </a:p>
        </c:rich>
      </c:tx>
      <c:layout>
        <c:manualLayout>
          <c:xMode val="factor"/>
          <c:yMode val="factor"/>
          <c:x val="-0.019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5"/>
          <c:w val="0.92"/>
          <c:h val="0.7765"/>
        </c:manualLayout>
      </c:layout>
      <c:lineChart>
        <c:grouping val="standard"/>
        <c:varyColors val="0"/>
        <c:ser>
          <c:idx val="0"/>
          <c:order val="0"/>
          <c:tx>
            <c:v>Até Especialização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('Doc-Form-cres'!$A$8,'Doc-Form-cres'!$A$10,'Doc-Form-cres'!$A$12,'Doc-Form-cres'!$A$14,'Doc-Form-cres'!$A$16,'Doc-Form-cres'!$A$18)</c:f>
              <c:numCache/>
            </c:numRef>
          </c:cat>
          <c:val>
            <c:numRef>
              <c:f>('Doc-Form-cres'!$D$8,'Doc-Form-cres'!$D$10,'Doc-Form-cres'!$D$12,'Doc-Form-cres'!$D$14,'Doc-Form-cres'!$D$16,'Doc-Form-cres'!$D$18)</c:f>
              <c:numCache/>
            </c:numRef>
          </c:val>
          <c:smooth val="0"/>
        </c:ser>
        <c:ser>
          <c:idx val="1"/>
          <c:order val="1"/>
          <c:tx>
            <c:v>Mestrado</c:v>
          </c:tx>
          <c:spPr>
            <a:ln w="12700">
              <a:solidFill>
                <a:srgbClr val="2C845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2C8458"/>
              </a:solidFill>
              <a:ln>
                <a:solidFill>
                  <a:srgbClr val="2C8458"/>
                </a:solidFill>
              </a:ln>
            </c:spPr>
          </c:marker>
          <c:cat>
            <c:numRef>
              <c:f>('Doc-Form-cres'!$A$8,'Doc-Form-cres'!$A$10,'Doc-Form-cres'!$A$12,'Doc-Form-cres'!$A$14,'Doc-Form-cres'!$A$16,'Doc-Form-cres'!$A$18)</c:f>
              <c:numCache/>
            </c:numRef>
          </c:cat>
          <c:val>
            <c:numRef>
              <c:f>('Doc-Form-cres'!$F$8,'Doc-Form-cres'!$F$10,'Doc-Form-cres'!$F$12,'Doc-Form-cres'!$F$14,'Doc-Form-cres'!$F$16,'Doc-Form-cres'!$F$18)</c:f>
              <c:numCache/>
            </c:numRef>
          </c:val>
          <c:smooth val="0"/>
        </c:ser>
        <c:ser>
          <c:idx val="2"/>
          <c:order val="2"/>
          <c:tx>
            <c:v>Doutorado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('Doc-Form-cres'!$A$8,'Doc-Form-cres'!$A$10,'Doc-Form-cres'!$A$12,'Doc-Form-cres'!$A$14,'Doc-Form-cres'!$A$16,'Doc-Form-cres'!$A$18)</c:f>
              <c:numCache/>
            </c:numRef>
          </c:cat>
          <c:val>
            <c:numRef>
              <c:f>('Doc-Form-cres'!$H$8,'Doc-Form-cres'!$H$10,'Doc-Form-cres'!$H$12,'Doc-Form-cres'!$H$14,'Doc-Form-cres'!$H$16,'Doc-Form-cres'!$H$18)</c:f>
              <c:numCache/>
            </c:numRef>
          </c:val>
          <c:smooth val="0"/>
        </c:ser>
        <c:marker val="1"/>
        <c:axId val="44034044"/>
        <c:axId val="60762077"/>
      </c:line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62077"/>
        <c:crosses val="autoZero"/>
        <c:auto val="1"/>
        <c:lblOffset val="100"/>
        <c:noMultiLvlLbl val="0"/>
      </c:catAx>
      <c:valAx>
        <c:axId val="60762077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34044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5"/>
          <c:y val="0.92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Percentual do Número de Matrículas, por Categoria Administrativa - Brasil - 1992-2002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885"/>
          <c:w val="0.9412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('Mat-part'!$A$9,'Mat-part'!$A$11,'Mat-part'!$A$13,'Mat-part'!$A$15,'Mat-part'!$A$17,'Mat-part'!$A$19)</c:f>
              <c:numCache/>
            </c:numRef>
          </c:cat>
          <c:val>
            <c:numRef>
              <c:f>('Mat-part'!$D$9,'Mat-part'!$D$11,'Mat-part'!$D$13,'Mat-part'!$D$15,'Mat-part'!$D$17,'Mat-part'!$D$19)</c:f>
              <c:numCache/>
            </c:numRef>
          </c:val>
        </c:ser>
        <c:ser>
          <c:idx val="1"/>
          <c:order val="1"/>
          <c:tx>
            <c:v>Privada</c:v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('Mat-part'!$A$9,'Mat-part'!$A$11,'Mat-part'!$A$13,'Mat-part'!$A$15,'Mat-part'!$A$17,'Mat-part'!$A$19)</c:f>
              <c:numCache/>
            </c:numRef>
          </c:cat>
          <c:val>
            <c:numRef>
              <c:f>('Mat-part'!$F$9,'Mat-part'!$F$11,'Mat-part'!$F$13,'Mat-part'!$F$15,'Mat-part'!$F$17,'Mat-part'!$F$19)</c:f>
              <c:numCache/>
            </c:numRef>
          </c:val>
        </c:ser>
        <c:axId val="9987782"/>
        <c:axId val="22781175"/>
      </c:bar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81175"/>
        <c:crosses val="autoZero"/>
        <c:auto val="1"/>
        <c:lblOffset val="100"/>
        <c:noMultiLvlLbl val="0"/>
      </c:catAx>
      <c:valAx>
        <c:axId val="22781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98778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5"/>
          <c:y val="0.9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 Número de Matrículas, por Categoria Administrativa Brasil - 1992-2002</a:t>
            </a:r>
          </a:p>
        </c:rich>
      </c:tx>
      <c:layout>
        <c:manualLayout>
          <c:xMode val="factor"/>
          <c:yMode val="factor"/>
          <c:x val="-0.01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205"/>
          <c:h val="0.77625"/>
        </c:manualLayout>
      </c:layout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('Mat-cres'!$A$9,'Mat-cres'!$A$11,'Mat-cres'!$A$13,'Mat-cres'!$A$15,'Mat-cres'!$A$17,'Mat-cres'!$A$19)</c:f>
              <c:numCache/>
            </c:numRef>
          </c:cat>
          <c:val>
            <c:numRef>
              <c:f>('Mat-cres'!$D$9,'Mat-cres'!$D$11,'Mat-cres'!$D$13,'Mat-cres'!$D$15,'Mat-cres'!$D$17,'Mat-cres'!$D$19)</c:f>
              <c:numCache/>
            </c:numRef>
          </c:val>
          <c:smooth val="0"/>
        </c:ser>
        <c:ser>
          <c:idx val="1"/>
          <c:order val="1"/>
          <c:tx>
            <c:v>Privada</c:v>
          </c:tx>
          <c:spPr>
            <a:ln w="12700">
              <a:solidFill>
                <a:srgbClr val="99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('Mat-cres'!$A$9,'Mat-cres'!$A$11,'Mat-cres'!$A$13,'Mat-cres'!$A$15,'Mat-cres'!$A$17,'Mat-cres'!$A$19)</c:f>
              <c:numCache/>
            </c:numRef>
          </c:cat>
          <c:val>
            <c:numRef>
              <c:f>('Mat-cres'!$F$9,'Mat-cres'!$F$11,'Mat-cres'!$F$13,'Mat-cres'!$F$15,'Mat-cres'!$F$17,'Mat-cres'!$F$19)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numRef>
              <c:f>('Mat-cres'!$A$9,'Mat-cres'!$A$11,'Mat-cres'!$A$13,'Mat-cres'!$A$15,'Mat-cres'!$A$17,'Mat-cres'!$A$19)</c:f>
              <c:numCache/>
            </c:numRef>
          </c:cat>
          <c:val>
            <c:numRef>
              <c:f>('Mat-cres'!$B$9,'Mat-cres'!$B$11,'Mat-cres'!$B$13,'Mat-cres'!$B$15,'Mat-cres'!$B$17,'Mat-cres'!$B$19)</c:f>
              <c:numCache/>
            </c:numRef>
          </c:val>
          <c:smooth val="0"/>
        </c:ser>
        <c:marker val="1"/>
        <c:axId val="3703984"/>
        <c:axId val="33335857"/>
      </c:lineChart>
      <c:catAx>
        <c:axId val="37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35857"/>
        <c:crosses val="autoZero"/>
        <c:auto val="1"/>
        <c:lblOffset val="100"/>
        <c:noMultiLvlLbl val="0"/>
      </c:catAx>
      <c:valAx>
        <c:axId val="33335857"/>
        <c:scaling>
          <c:orientation val="minMax"/>
          <c:max val="35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3984"/>
        <c:crossesAt val="1"/>
        <c:crossBetween val="between"/>
        <c:dispUnits/>
        <c:majorUnit val="5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5"/>
          <c:y val="0.92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8</xdr:col>
      <xdr:colOff>9525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0" y="4210050"/>
        <a:ext cx="5410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42</xdr:row>
      <xdr:rowOff>66675</xdr:rowOff>
    </xdr:from>
    <xdr:to>
      <xdr:col>2</xdr:col>
      <xdr:colOff>571500</xdr:colOff>
      <xdr:row>43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34225"/>
          <a:ext cx="1819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30</xdr:row>
      <xdr:rowOff>28575</xdr:rowOff>
    </xdr:from>
    <xdr:to>
      <xdr:col>18</xdr:col>
      <xdr:colOff>428625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6057900" y="4267200"/>
        <a:ext cx="50958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33</xdr:row>
      <xdr:rowOff>76200</xdr:rowOff>
    </xdr:from>
    <xdr:to>
      <xdr:col>12</xdr:col>
      <xdr:colOff>9525</xdr:colOff>
      <xdr:row>34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77050" y="48006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1994</a:t>
          </a:r>
        </a:p>
      </xdr:txBody>
    </xdr:sp>
    <xdr:clientData/>
  </xdr:twoCellAnchor>
  <xdr:twoCellAnchor>
    <xdr:from>
      <xdr:col>13</xdr:col>
      <xdr:colOff>304800</xdr:colOff>
      <xdr:row>33</xdr:row>
      <xdr:rowOff>95250</xdr:rowOff>
    </xdr:from>
    <xdr:to>
      <xdr:col>15</xdr:col>
      <xdr:colOff>333375</xdr:colOff>
      <xdr:row>34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05825" y="481965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xdr:txBody>
    </xdr:sp>
    <xdr:clientData/>
  </xdr:twoCellAnchor>
  <xdr:twoCellAnchor>
    <xdr:from>
      <xdr:col>16</xdr:col>
      <xdr:colOff>600075</xdr:colOff>
      <xdr:row>33</xdr:row>
      <xdr:rowOff>85725</xdr:rowOff>
    </xdr:from>
    <xdr:to>
      <xdr:col>18</xdr:col>
      <xdr:colOff>104775</xdr:colOff>
      <xdr:row>34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106025" y="481012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0.96225</cdr:y>
    </cdr:from>
    <cdr:to>
      <cdr:x>0.328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0"/>
          <a:ext cx="1847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200025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0" y="3781425"/>
        <a:ext cx="5638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0.95525</cdr:y>
    </cdr:from>
    <cdr:to>
      <cdr:x>0.341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24175"/>
          <a:ext cx="1847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7</xdr:col>
      <xdr:colOff>514350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0" y="4152900"/>
        <a:ext cx="54292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0.96425</cdr:y>
    </cdr:from>
    <cdr:to>
      <cdr:x>0.35925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38525"/>
          <a:ext cx="21431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8</xdr:col>
      <xdr:colOff>285750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0" y="4191000"/>
        <a:ext cx="5962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0.96475</cdr:y>
    </cdr:from>
    <cdr:to>
      <cdr:x>0.35925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48050"/>
          <a:ext cx="21431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12</xdr:col>
      <xdr:colOff>247650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0" y="3895725"/>
        <a:ext cx="59721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0.166</cdr:y>
    </cdr:from>
    <cdr:to>
      <cdr:x>0.2795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523875"/>
          <a:ext cx="723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1994</a:t>
          </a:r>
        </a:p>
      </cdr:txBody>
    </cdr:sp>
  </cdr:relSizeAnchor>
  <cdr:relSizeAnchor xmlns:cdr="http://schemas.openxmlformats.org/drawingml/2006/chartDrawing">
    <cdr:from>
      <cdr:x>0.48025</cdr:x>
      <cdr:y>0.166</cdr:y>
    </cdr:from>
    <cdr:to>
      <cdr:x>0.6105</cdr:x>
      <cdr:y>0.2165</cdr:y>
    </cdr:to>
    <cdr:sp>
      <cdr:nvSpPr>
        <cdr:cNvPr id="2" name="TextBox 2"/>
        <cdr:cNvSpPr txBox="1">
          <a:spLocks noChangeArrowheads="1"/>
        </cdr:cNvSpPr>
      </cdr:nvSpPr>
      <cdr:spPr>
        <a:xfrm>
          <a:off x="2714625" y="523875"/>
          <a:ext cx="733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0.80325</cdr:x>
      <cdr:y>0.166</cdr:y>
    </cdr:from>
    <cdr:to>
      <cdr:x>0.9335</cdr:x>
      <cdr:y>0.217</cdr:y>
    </cdr:to>
    <cdr:sp>
      <cdr:nvSpPr>
        <cdr:cNvPr id="3" name="TextBox 3"/>
        <cdr:cNvSpPr txBox="1">
          <a:spLocks noChangeArrowheads="1"/>
        </cdr:cNvSpPr>
      </cdr:nvSpPr>
      <cdr:spPr>
        <a:xfrm>
          <a:off x="4543425" y="523875"/>
          <a:ext cx="733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0.326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038475"/>
          <a:ext cx="18478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9525</xdr:rowOff>
    </xdr:from>
    <xdr:to>
      <xdr:col>9</xdr:col>
      <xdr:colOff>228600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9050" y="4162425"/>
        <a:ext cx="5514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45</xdr:row>
      <xdr:rowOff>114300</xdr:rowOff>
    </xdr:from>
    <xdr:to>
      <xdr:col>3</xdr:col>
      <xdr:colOff>361950</xdr:colOff>
      <xdr:row>46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7667625"/>
          <a:ext cx="1981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9</xdr:col>
      <xdr:colOff>466725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0" y="4953000"/>
        <a:ext cx="5657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0.965</cdr:y>
    </cdr:from>
    <cdr:to>
      <cdr:x>0.3305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48050"/>
          <a:ext cx="1905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7</xdr:col>
      <xdr:colOff>552450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0" y="4229100"/>
        <a:ext cx="57626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0.95525</cdr:y>
    </cdr:from>
    <cdr:to>
      <cdr:x>0.341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24175"/>
          <a:ext cx="1847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7</xdr:col>
      <xdr:colOff>514350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0" y="4152900"/>
        <a:ext cx="54292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0.96425</cdr:y>
    </cdr:from>
    <cdr:to>
      <cdr:x>0.35175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48050"/>
          <a:ext cx="20097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466725</xdr:colOff>
      <xdr:row>46</xdr:row>
      <xdr:rowOff>19050</xdr:rowOff>
    </xdr:to>
    <xdr:graphicFrame>
      <xdr:nvGraphicFramePr>
        <xdr:cNvPr id="1" name="Chart 2"/>
        <xdr:cNvGraphicFramePr/>
      </xdr:nvGraphicFramePr>
      <xdr:xfrm>
        <a:off x="0" y="4152900"/>
        <a:ext cx="57054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</cdr:y>
    </cdr:from>
    <cdr:to>
      <cdr:x>0.33975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33700"/>
          <a:ext cx="18478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219075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152900"/>
        <a:ext cx="54387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0.96425</cdr:y>
    </cdr:from>
    <cdr:to>
      <cdr:x>0.364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38525"/>
          <a:ext cx="20097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</cdr:y>
    </cdr:from>
    <cdr:to>
      <cdr:x>0.34025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24175"/>
          <a:ext cx="1866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76200</xdr:rowOff>
    </xdr:from>
    <xdr:to>
      <xdr:col>9</xdr:col>
      <xdr:colOff>219075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0" y="4267200"/>
        <a:ext cx="5524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0.34025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43225"/>
          <a:ext cx="1828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171450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4152900"/>
        <a:ext cx="53721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47625</xdr:rowOff>
    </xdr:from>
    <xdr:to>
      <xdr:col>9</xdr:col>
      <xdr:colOff>9525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0" y="4200525"/>
        <a:ext cx="5534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152400</xdr:rowOff>
    </xdr:from>
    <xdr:to>
      <xdr:col>3</xdr:col>
      <xdr:colOff>133350</xdr:colOff>
      <xdr:row>47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867650"/>
          <a:ext cx="1981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xdr:txBody>
    </xdr:sp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0.33725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52750"/>
          <a:ext cx="1895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381000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0" y="4152900"/>
        <a:ext cx="5629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19050</xdr:rowOff>
    </xdr:from>
    <xdr:to>
      <xdr:col>8</xdr:col>
      <xdr:colOff>600075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9525" y="4200525"/>
        <a:ext cx="5543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142875</xdr:rowOff>
    </xdr:from>
    <xdr:to>
      <xdr:col>3</xdr:col>
      <xdr:colOff>142875</xdr:colOff>
      <xdr:row>47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886700"/>
          <a:ext cx="1981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7</xdr:col>
      <xdr:colOff>457200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0" y="4314825"/>
        <a:ext cx="5867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46</xdr:row>
      <xdr:rowOff>123825</xdr:rowOff>
    </xdr:from>
    <xdr:to>
      <xdr:col>3</xdr:col>
      <xdr:colOff>114300</xdr:colOff>
      <xdr:row>47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7839075"/>
          <a:ext cx="2695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xdr:txBody>
    </xdr:sp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0.3415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62275"/>
          <a:ext cx="2028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581025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0" y="4152900"/>
        <a:ext cx="5934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7</xdr:col>
      <xdr:colOff>514350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0" y="3114675"/>
        <a:ext cx="54768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0.963</cdr:y>
    </cdr:from>
    <cdr:to>
      <cdr:x>0.36375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48050"/>
          <a:ext cx="2028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514350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0" y="4152900"/>
        <a:ext cx="55721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0.88325</cdr:y>
    </cdr:from>
    <cdr:to>
      <cdr:x>0.317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0.159</cdr:y>
    </cdr:from>
    <cdr:to>
      <cdr:x>0.25825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504825"/>
          <a:ext cx="752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1994</a:t>
          </a:r>
        </a:p>
      </cdr:txBody>
    </cdr:sp>
  </cdr:relSizeAnchor>
  <cdr:relSizeAnchor xmlns:cdr="http://schemas.openxmlformats.org/drawingml/2006/chartDrawing">
    <cdr:from>
      <cdr:x>0.45925</cdr:x>
      <cdr:y>0.1435</cdr:y>
    </cdr:from>
    <cdr:to>
      <cdr:x>0.59525</cdr:x>
      <cdr:y>0.22125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45720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0.815</cdr:x>
      <cdr:y>0.1435</cdr:y>
    </cdr:from>
    <cdr:to>
      <cdr:x>0.951</cdr:x>
      <cdr:y>0.2355</cdr:y>
    </cdr:to>
    <cdr:sp>
      <cdr:nvSpPr>
        <cdr:cNvPr id="3" name="TextBox 3"/>
        <cdr:cNvSpPr txBox="1">
          <a:spLocks noChangeArrowheads="1"/>
        </cdr:cNvSpPr>
      </cdr:nvSpPr>
      <cdr:spPr>
        <a:xfrm>
          <a:off x="4610100" y="457200"/>
          <a:ext cx="771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</cdr:x>
      <cdr:y>0.95575</cdr:y>
    </cdr:from>
    <cdr:to>
      <cdr:x>0.298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057525"/>
          <a:ext cx="1685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581025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933825"/>
        <a:ext cx="439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24</xdr:row>
      <xdr:rowOff>104775</xdr:rowOff>
    </xdr:from>
    <xdr:to>
      <xdr:col>9</xdr:col>
      <xdr:colOff>66675</xdr:colOff>
      <xdr:row>44</xdr:row>
      <xdr:rowOff>66675</xdr:rowOff>
    </xdr:to>
    <xdr:graphicFrame>
      <xdr:nvGraphicFramePr>
        <xdr:cNvPr id="2" name="Chart 2"/>
        <xdr:cNvGraphicFramePr/>
      </xdr:nvGraphicFramePr>
      <xdr:xfrm>
        <a:off x="123825" y="4200525"/>
        <a:ext cx="5667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0.9545</cdr:y>
    </cdr:from>
    <cdr:to>
      <cdr:x>0.34025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52750"/>
          <a:ext cx="1828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180975</xdr:colOff>
      <xdr:row>37</xdr:row>
      <xdr:rowOff>19050</xdr:rowOff>
    </xdr:to>
    <xdr:graphicFrame>
      <xdr:nvGraphicFramePr>
        <xdr:cNvPr id="1" name="Chart 2"/>
        <xdr:cNvGraphicFramePr/>
      </xdr:nvGraphicFramePr>
      <xdr:xfrm>
        <a:off x="0" y="3095625"/>
        <a:ext cx="53816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0.33725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62275"/>
          <a:ext cx="1905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180975</xdr:colOff>
      <xdr:row>37</xdr:row>
      <xdr:rowOff>28575</xdr:rowOff>
    </xdr:to>
    <xdr:graphicFrame>
      <xdr:nvGraphicFramePr>
        <xdr:cNvPr id="1" name="Chart 2"/>
        <xdr:cNvGraphicFramePr/>
      </xdr:nvGraphicFramePr>
      <xdr:xfrm>
        <a:off x="0" y="3095625"/>
        <a:ext cx="56388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504825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0" y="3095625"/>
        <a:ext cx="56578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0.95525</cdr:y>
    </cdr:from>
    <cdr:to>
      <cdr:x>0.3385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14650"/>
          <a:ext cx="1876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0.95825</cdr:y>
    </cdr:from>
    <cdr:to>
      <cdr:x>0.50575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24175"/>
          <a:ext cx="27432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400050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3009900"/>
        <a:ext cx="5419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0.96375</cdr:y>
    </cdr:from>
    <cdr:to>
      <cdr:x>0.37625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90900"/>
          <a:ext cx="2247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</xdr:rowOff>
    </xdr:from>
    <xdr:to>
      <xdr:col>8</xdr:col>
      <xdr:colOff>333375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48175"/>
        <a:ext cx="59721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32</xdr:row>
      <xdr:rowOff>76200</xdr:rowOff>
    </xdr:from>
    <xdr:to>
      <xdr:col>2</xdr:col>
      <xdr:colOff>400050</xdr:colOff>
      <xdr:row>33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0" y="49815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
</a:t>
          </a:r>
        </a:p>
      </xdr:txBody>
    </xdr:sp>
    <xdr:clientData/>
  </xdr:twoCellAnchor>
  <xdr:twoCellAnchor>
    <xdr:from>
      <xdr:col>6</xdr:col>
      <xdr:colOff>209550</xdr:colOff>
      <xdr:row>32</xdr:row>
      <xdr:rowOff>76200</xdr:rowOff>
    </xdr:from>
    <xdr:to>
      <xdr:col>6</xdr:col>
      <xdr:colOff>533400</xdr:colOff>
      <xdr:row>33</xdr:row>
      <xdr:rowOff>133350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438650" y="49815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
</a:t>
          </a:r>
        </a:p>
      </xdr:txBody>
    </xdr:sp>
    <xdr:clientData/>
  </xdr:twoCellAnchor>
  <xdr:twoCellAnchor>
    <xdr:from>
      <xdr:col>0</xdr:col>
      <xdr:colOff>9525</xdr:colOff>
      <xdr:row>25</xdr:row>
      <xdr:rowOff>76200</xdr:rowOff>
    </xdr:from>
    <xdr:to>
      <xdr:col>7</xdr:col>
      <xdr:colOff>514350</xdr:colOff>
      <xdr:row>27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525" y="3848100"/>
          <a:ext cx="5514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Nota : Outras Formas de Ingresso : Mudança de curso dentro da IES, Transferência (vindo de outras IES, excluído ex-offício), Transferência ex-offício, Acordos internacionais, Admissão de diplomados em curso superior, Reabertura de matrícula e Outros tipos de ingresso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523875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4124325"/>
        <a:ext cx="55340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0.9605</cdr:y>
    </cdr:from>
    <cdr:to>
      <cdr:x>0.34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0"/>
          <a:ext cx="1876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19050</xdr:colOff>
      <xdr:row>46</xdr:row>
      <xdr:rowOff>9525</xdr:rowOff>
    </xdr:to>
    <xdr:graphicFrame>
      <xdr:nvGraphicFramePr>
        <xdr:cNvPr id="1" name="Chart 2"/>
        <xdr:cNvGraphicFramePr/>
      </xdr:nvGraphicFramePr>
      <xdr:xfrm>
        <a:off x="0" y="4124325"/>
        <a:ext cx="5524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0.95475</cdr:y>
    </cdr:from>
    <cdr:to>
      <cdr:x>0.36275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33700"/>
          <a:ext cx="18478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Fonte: MEC/INEP/DAES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.7109375" style="137" customWidth="1"/>
    <col min="2" max="2" width="28.28125" style="137" customWidth="1"/>
    <col min="3" max="8" width="10.7109375" style="137" customWidth="1"/>
    <col min="9" max="16384" width="9.140625" style="137" customWidth="1"/>
  </cols>
  <sheetData>
    <row r="1" spans="1:13" s="204" customFormat="1" ht="15.75">
      <c r="A1" s="294" t="s">
        <v>0</v>
      </c>
      <c r="B1" s="294"/>
      <c r="C1" s="294"/>
      <c r="D1" s="294"/>
      <c r="E1" s="294"/>
      <c r="F1" s="294"/>
      <c r="G1" s="294"/>
      <c r="H1" s="294"/>
      <c r="I1" s="1"/>
      <c r="J1" s="1"/>
      <c r="K1" s="1"/>
      <c r="L1" s="1"/>
      <c r="M1" s="1"/>
    </row>
    <row r="2" spans="1:13" ht="12.75">
      <c r="A2" s="87"/>
      <c r="B2" s="87"/>
      <c r="C2" s="87"/>
      <c r="D2" s="87"/>
      <c r="E2" s="87"/>
      <c r="F2" s="87"/>
      <c r="G2" s="87"/>
      <c r="H2"/>
      <c r="I2"/>
      <c r="J2"/>
      <c r="K2"/>
      <c r="L2"/>
      <c r="M2"/>
    </row>
    <row r="3" spans="1:13" ht="12.75" customHeight="1">
      <c r="A3" s="21" t="s">
        <v>16</v>
      </c>
      <c r="B3" s="21"/>
      <c r="C3" s="21"/>
      <c r="D3" s="21"/>
      <c r="E3" s="21"/>
      <c r="F3" s="21"/>
      <c r="G3" s="21"/>
      <c r="H3"/>
      <c r="I3"/>
      <c r="J3"/>
      <c r="K3"/>
      <c r="L3"/>
      <c r="M3"/>
    </row>
    <row r="4" spans="1:13" ht="12.75" customHeight="1">
      <c r="A4" s="21" t="s">
        <v>133</v>
      </c>
      <c r="B4" s="21"/>
      <c r="C4" s="21"/>
      <c r="D4" s="21"/>
      <c r="E4" s="21"/>
      <c r="F4" s="21"/>
      <c r="G4" s="21"/>
      <c r="H4"/>
      <c r="I4"/>
      <c r="J4"/>
      <c r="K4"/>
      <c r="L4"/>
      <c r="M4"/>
    </row>
    <row r="5" spans="1:8" ht="12" customHeight="1">
      <c r="A5" s="149"/>
      <c r="B5" s="246"/>
      <c r="C5" s="149"/>
      <c r="D5" s="149"/>
      <c r="E5" s="149"/>
      <c r="F5" s="149"/>
      <c r="G5" s="149"/>
      <c r="H5" s="149"/>
    </row>
    <row r="6" spans="1:9" ht="12.75" customHeight="1">
      <c r="A6" s="300" t="s">
        <v>96</v>
      </c>
      <c r="B6" s="301"/>
      <c r="C6" s="295" t="s">
        <v>81</v>
      </c>
      <c r="D6" s="296"/>
      <c r="E6" s="296"/>
      <c r="F6" s="296"/>
      <c r="G6" s="296"/>
      <c r="H6" s="296"/>
      <c r="I6" s="142"/>
    </row>
    <row r="7" spans="1:8" ht="12.75" customHeight="1">
      <c r="A7" s="302"/>
      <c r="B7" s="303"/>
      <c r="C7" s="291" t="s">
        <v>132</v>
      </c>
      <c r="D7" s="297" t="s">
        <v>4</v>
      </c>
      <c r="E7" s="298"/>
      <c r="F7" s="298"/>
      <c r="G7" s="299"/>
      <c r="H7" s="207"/>
    </row>
    <row r="8" spans="1:8" ht="12.75" customHeight="1">
      <c r="A8" s="304"/>
      <c r="B8" s="305"/>
      <c r="C8" s="292"/>
      <c r="D8" s="208" t="s">
        <v>3</v>
      </c>
      <c r="E8" s="208" t="s">
        <v>97</v>
      </c>
      <c r="F8" s="208" t="s">
        <v>98</v>
      </c>
      <c r="G8" s="208" t="s">
        <v>99</v>
      </c>
      <c r="H8" s="208" t="s">
        <v>6</v>
      </c>
    </row>
    <row r="9" ht="3.75" customHeight="1">
      <c r="B9" s="209"/>
    </row>
    <row r="10" spans="1:8" ht="12.75">
      <c r="A10" s="169" t="s">
        <v>100</v>
      </c>
      <c r="B10" s="153"/>
      <c r="C10" s="210"/>
      <c r="D10" s="210"/>
      <c r="E10" s="210"/>
      <c r="F10" s="210"/>
      <c r="G10" s="210"/>
      <c r="H10" s="210"/>
    </row>
    <row r="11" spans="1:8" ht="3.75" customHeight="1">
      <c r="A11" s="138"/>
      <c r="B11" s="138"/>
      <c r="C11" s="138"/>
      <c r="D11" s="138"/>
      <c r="E11" s="138"/>
      <c r="F11" s="138"/>
      <c r="G11" s="138"/>
      <c r="H11" s="138"/>
    </row>
    <row r="12" spans="1:8" ht="12.75">
      <c r="A12" s="138" t="s">
        <v>101</v>
      </c>
      <c r="B12" s="138"/>
      <c r="C12" s="267">
        <v>1637</v>
      </c>
      <c r="D12" s="211">
        <v>195</v>
      </c>
      <c r="E12" s="211">
        <v>73</v>
      </c>
      <c r="F12" s="211">
        <v>65</v>
      </c>
      <c r="G12" s="211">
        <v>57</v>
      </c>
      <c r="H12" s="211">
        <v>1442</v>
      </c>
    </row>
    <row r="13" spans="1:8" ht="3.75" customHeight="1">
      <c r="A13" s="138"/>
      <c r="B13" s="138"/>
      <c r="C13" s="176"/>
      <c r="D13" s="138"/>
      <c r="E13" s="138"/>
      <c r="F13" s="138"/>
      <c r="G13" s="138"/>
      <c r="H13" s="138"/>
    </row>
    <row r="14" spans="1:8" ht="12.75">
      <c r="A14" s="138" t="s">
        <v>102</v>
      </c>
      <c r="B14" s="138"/>
      <c r="C14" s="267">
        <f>E14+F14+G14+H14</f>
        <v>14399</v>
      </c>
      <c r="D14" s="211">
        <v>5252</v>
      </c>
      <c r="E14" s="211">
        <v>2316</v>
      </c>
      <c r="F14" s="211">
        <v>2556</v>
      </c>
      <c r="G14" s="211">
        <v>380</v>
      </c>
      <c r="H14" s="211">
        <v>9147</v>
      </c>
    </row>
    <row r="15" spans="1:8" ht="3.75" customHeight="1">
      <c r="A15" s="138"/>
      <c r="B15" s="138"/>
      <c r="C15" s="176"/>
      <c r="D15" s="138"/>
      <c r="E15" s="138"/>
      <c r="F15" s="138"/>
      <c r="G15" s="138"/>
      <c r="H15" s="138"/>
    </row>
    <row r="16" spans="1:8" ht="12.75">
      <c r="A16" s="138" t="s">
        <v>103</v>
      </c>
      <c r="B16" s="138"/>
      <c r="C16" s="176"/>
      <c r="D16" s="138"/>
      <c r="E16" s="138"/>
      <c r="F16" s="138"/>
      <c r="G16" s="138"/>
      <c r="H16" s="138"/>
    </row>
    <row r="17" spans="1:8" ht="12.75">
      <c r="A17" s="138"/>
      <c r="B17" s="138" t="s">
        <v>104</v>
      </c>
      <c r="C17" s="267">
        <f>E17+F17+G17+H17</f>
        <v>1773087</v>
      </c>
      <c r="D17" s="211">
        <v>295354</v>
      </c>
      <c r="E17" s="211">
        <v>124196</v>
      </c>
      <c r="F17" s="211">
        <v>132270</v>
      </c>
      <c r="G17" s="211">
        <v>38888</v>
      </c>
      <c r="H17" s="211">
        <v>1477733</v>
      </c>
    </row>
    <row r="18" spans="1:8" ht="12.75">
      <c r="A18" s="138"/>
      <c r="B18" s="138" t="s">
        <v>105</v>
      </c>
      <c r="C18" s="267">
        <f>E18+F18+G18+H18</f>
        <v>4984409</v>
      </c>
      <c r="D18" s="211">
        <v>2627200</v>
      </c>
      <c r="E18" s="211">
        <v>1233606</v>
      </c>
      <c r="F18" s="211">
        <v>1315720</v>
      </c>
      <c r="G18" s="211">
        <v>77874</v>
      </c>
      <c r="H18" s="211">
        <v>2357209</v>
      </c>
    </row>
    <row r="19" spans="1:8" ht="12.75">
      <c r="A19" s="138"/>
      <c r="B19" s="138" t="s">
        <v>106</v>
      </c>
      <c r="C19" s="267">
        <v>1205140</v>
      </c>
      <c r="D19" s="211">
        <v>280491</v>
      </c>
      <c r="E19" s="211">
        <v>122491</v>
      </c>
      <c r="F19" s="211">
        <v>125499</v>
      </c>
      <c r="G19" s="211">
        <v>32501</v>
      </c>
      <c r="H19" s="211">
        <v>924649</v>
      </c>
    </row>
    <row r="20" spans="1:8" ht="12.75">
      <c r="A20" s="138" t="s">
        <v>107</v>
      </c>
      <c r="B20" s="138"/>
      <c r="C20" s="280"/>
      <c r="D20" s="212"/>
      <c r="E20" s="212"/>
      <c r="F20" s="212"/>
      <c r="G20" s="212"/>
      <c r="H20" s="212"/>
    </row>
    <row r="21" spans="1:8" ht="12.75">
      <c r="A21" s="213"/>
      <c r="B21" s="138" t="s">
        <v>104</v>
      </c>
      <c r="C21" s="267">
        <f>E21+F21+G21+H21</f>
        <v>1590699</v>
      </c>
      <c r="D21" s="211">
        <v>263572</v>
      </c>
      <c r="E21" s="211">
        <v>106320</v>
      </c>
      <c r="F21" s="211">
        <v>119422</v>
      </c>
      <c r="G21" s="211">
        <v>37830</v>
      </c>
      <c r="H21" s="211">
        <v>1327127</v>
      </c>
    </row>
    <row r="22" spans="1:8" ht="12.75">
      <c r="A22" s="213"/>
      <c r="B22" s="138" t="s">
        <v>105</v>
      </c>
      <c r="C22" s="267">
        <f>E22+F22+G22+H22</f>
        <v>4640608</v>
      </c>
      <c r="D22" s="211">
        <v>2491016</v>
      </c>
      <c r="E22" s="211">
        <v>1132174</v>
      </c>
      <c r="F22" s="211">
        <v>1282568</v>
      </c>
      <c r="G22" s="211">
        <v>76274</v>
      </c>
      <c r="H22" s="211">
        <v>2149592</v>
      </c>
    </row>
    <row r="23" spans="1:8" ht="12.75">
      <c r="A23" s="213"/>
      <c r="B23" s="138" t="s">
        <v>106</v>
      </c>
      <c r="C23" s="267">
        <v>1095686</v>
      </c>
      <c r="D23" s="211">
        <v>251066</v>
      </c>
      <c r="E23" s="211">
        <v>105226</v>
      </c>
      <c r="F23" s="211">
        <v>113846</v>
      </c>
      <c r="G23" s="211">
        <v>31994</v>
      </c>
      <c r="H23" s="211">
        <v>844620</v>
      </c>
    </row>
    <row r="24" spans="1:8" ht="13.5">
      <c r="A24" s="138" t="s">
        <v>180</v>
      </c>
      <c r="B24" s="138"/>
      <c r="C24" s="280"/>
      <c r="D24" s="212"/>
      <c r="E24" s="212"/>
      <c r="F24" s="212"/>
      <c r="G24" s="212"/>
      <c r="H24" s="212"/>
    </row>
    <row r="25" spans="1:8" ht="12.75">
      <c r="A25" s="138"/>
      <c r="B25" s="138" t="s">
        <v>104</v>
      </c>
      <c r="C25" s="267">
        <v>182388</v>
      </c>
      <c r="D25" s="211">
        <v>31782</v>
      </c>
      <c r="E25" s="211">
        <v>17876</v>
      </c>
      <c r="F25" s="211">
        <v>12848</v>
      </c>
      <c r="G25" s="211">
        <v>1058</v>
      </c>
      <c r="H25" s="211">
        <v>150606</v>
      </c>
    </row>
    <row r="26" spans="1:8" ht="12.75">
      <c r="A26" s="138"/>
      <c r="B26" s="138" t="s">
        <v>105</v>
      </c>
      <c r="C26" s="267">
        <v>343801</v>
      </c>
      <c r="D26" s="211">
        <v>136184</v>
      </c>
      <c r="E26" s="211">
        <v>101432</v>
      </c>
      <c r="F26" s="211">
        <v>33152</v>
      </c>
      <c r="G26" s="211">
        <v>1600</v>
      </c>
      <c r="H26" s="211">
        <v>207617</v>
      </c>
    </row>
    <row r="27" spans="1:8" ht="12.75">
      <c r="A27" s="138"/>
      <c r="B27" s="138" t="s">
        <v>106</v>
      </c>
      <c r="C27" s="267">
        <v>109454</v>
      </c>
      <c r="D27" s="211">
        <v>29425</v>
      </c>
      <c r="E27" s="211">
        <v>17265</v>
      </c>
      <c r="F27" s="211">
        <v>11653</v>
      </c>
      <c r="G27" s="211">
        <v>507</v>
      </c>
      <c r="H27" s="211">
        <v>80029</v>
      </c>
    </row>
    <row r="28" spans="1:8" ht="4.5" customHeight="1">
      <c r="A28" s="138"/>
      <c r="B28" s="138"/>
      <c r="C28" s="176"/>
      <c r="D28" s="138"/>
      <c r="E28" s="138"/>
      <c r="F28" s="138"/>
      <c r="G28" s="138"/>
      <c r="H28" s="138"/>
    </row>
    <row r="29" spans="1:8" ht="13.5">
      <c r="A29" s="138" t="s">
        <v>181</v>
      </c>
      <c r="B29" s="138"/>
      <c r="C29" s="281">
        <v>206068</v>
      </c>
      <c r="D29" s="214">
        <v>39863</v>
      </c>
      <c r="E29" s="214">
        <v>20094</v>
      </c>
      <c r="F29" s="214">
        <v>16060</v>
      </c>
      <c r="G29" s="214">
        <v>3709</v>
      </c>
      <c r="H29" s="214">
        <v>166205</v>
      </c>
    </row>
    <row r="30" spans="1:8" ht="3.75" customHeight="1">
      <c r="A30" s="138"/>
      <c r="B30" s="138"/>
      <c r="C30" s="176"/>
      <c r="D30" s="138"/>
      <c r="E30" s="138"/>
      <c r="F30" s="138"/>
      <c r="G30" s="138"/>
      <c r="H30" s="138"/>
    </row>
    <row r="31" spans="1:8" ht="12.75">
      <c r="A31" s="138" t="s">
        <v>108</v>
      </c>
      <c r="B31" s="138"/>
      <c r="C31" s="267">
        <f>E31+F31+G31+H31</f>
        <v>3479913</v>
      </c>
      <c r="D31" s="211">
        <v>1051655</v>
      </c>
      <c r="E31" s="211">
        <v>531634</v>
      </c>
      <c r="F31" s="211">
        <v>415569</v>
      </c>
      <c r="G31" s="211">
        <v>104452</v>
      </c>
      <c r="H31" s="211">
        <v>2428258</v>
      </c>
    </row>
    <row r="32" spans="1:8" ht="12.75">
      <c r="A32" s="138" t="s">
        <v>109</v>
      </c>
      <c r="B32" s="138"/>
      <c r="C32" s="267">
        <v>466260</v>
      </c>
      <c r="D32" s="211">
        <v>151101</v>
      </c>
      <c r="E32" s="211">
        <v>71285</v>
      </c>
      <c r="F32" s="211">
        <v>63917</v>
      </c>
      <c r="G32" s="211">
        <v>15899</v>
      </c>
      <c r="H32" s="211">
        <v>315159</v>
      </c>
    </row>
    <row r="33" spans="1:8" ht="3.75" customHeight="1">
      <c r="A33" s="138"/>
      <c r="B33" s="138"/>
      <c r="C33" s="176"/>
      <c r="D33" s="138"/>
      <c r="E33" s="138"/>
      <c r="F33" s="138"/>
      <c r="G33" s="138"/>
      <c r="H33" s="138"/>
    </row>
    <row r="34" spans="1:8" ht="12.75">
      <c r="A34" s="138" t="s">
        <v>128</v>
      </c>
      <c r="B34" s="138"/>
      <c r="C34" s="267">
        <v>242475</v>
      </c>
      <c r="D34" s="211">
        <v>92215</v>
      </c>
      <c r="E34" s="211">
        <v>51020</v>
      </c>
      <c r="F34" s="211">
        <v>35354</v>
      </c>
      <c r="G34" s="211">
        <v>5841</v>
      </c>
      <c r="H34" s="211">
        <v>150260</v>
      </c>
    </row>
    <row r="35" spans="1:8" ht="12.75">
      <c r="A35" s="138" t="s">
        <v>110</v>
      </c>
      <c r="B35" s="138"/>
      <c r="C35" s="267">
        <v>227844</v>
      </c>
      <c r="D35" s="211">
        <v>84006</v>
      </c>
      <c r="E35" s="211">
        <v>45907</v>
      </c>
      <c r="F35" s="211">
        <v>32481</v>
      </c>
      <c r="G35" s="211">
        <v>5618</v>
      </c>
      <c r="H35" s="211">
        <v>143838</v>
      </c>
    </row>
    <row r="36" spans="1:8" ht="3.75" customHeight="1">
      <c r="A36" s="138"/>
      <c r="B36" s="138"/>
      <c r="C36" s="176"/>
      <c r="D36" s="138"/>
      <c r="E36" s="138"/>
      <c r="F36" s="138"/>
      <c r="G36" s="138"/>
      <c r="H36" s="138"/>
    </row>
    <row r="37" spans="1:8" ht="12.75">
      <c r="A37" s="138" t="s">
        <v>129</v>
      </c>
      <c r="B37" s="138"/>
      <c r="C37" s="267">
        <v>225071</v>
      </c>
      <c r="D37" s="211">
        <v>108087</v>
      </c>
      <c r="E37" s="211">
        <v>61341</v>
      </c>
      <c r="F37" s="211">
        <v>43028</v>
      </c>
      <c r="G37" s="211">
        <v>3718</v>
      </c>
      <c r="H37" s="211">
        <v>116984</v>
      </c>
    </row>
    <row r="38" spans="1:8" ht="12.75">
      <c r="A38" s="138" t="s">
        <v>111</v>
      </c>
      <c r="B38" s="138"/>
      <c r="C38" s="267">
        <v>221955</v>
      </c>
      <c r="D38" s="211">
        <v>105388</v>
      </c>
      <c r="E38" s="211">
        <v>59652</v>
      </c>
      <c r="F38" s="211">
        <v>42057</v>
      </c>
      <c r="G38" s="211">
        <v>3679</v>
      </c>
      <c r="H38" s="211">
        <v>116567</v>
      </c>
    </row>
    <row r="39" spans="1:8" ht="3.75" customHeight="1">
      <c r="A39" s="138"/>
      <c r="B39" s="138"/>
      <c r="C39" s="138"/>
      <c r="D39" s="138"/>
      <c r="E39" s="138"/>
      <c r="F39" s="138"/>
      <c r="G39" s="138"/>
      <c r="H39" s="138"/>
    </row>
    <row r="40" spans="1:8" ht="12.75">
      <c r="A40" s="169" t="s">
        <v>112</v>
      </c>
      <c r="B40" s="153"/>
      <c r="C40" s="215"/>
      <c r="D40" s="215"/>
      <c r="E40" s="215"/>
      <c r="F40" s="215"/>
      <c r="G40" s="215"/>
      <c r="H40" s="215"/>
    </row>
    <row r="41" spans="1:8" ht="3.75" customHeight="1">
      <c r="A41" s="138"/>
      <c r="B41" s="138"/>
      <c r="C41" s="138"/>
      <c r="D41" s="138"/>
      <c r="E41" s="138"/>
      <c r="F41" s="138"/>
      <c r="G41" s="138"/>
      <c r="H41" s="138"/>
    </row>
    <row r="42" spans="1:8" ht="15" customHeight="1">
      <c r="A42" s="138" t="s">
        <v>182</v>
      </c>
      <c r="B42" s="138"/>
      <c r="C42" s="216">
        <f aca="true" t="shared" si="0" ref="C42:H42">C14/C12</f>
        <v>8.795968234575444</v>
      </c>
      <c r="D42" s="216">
        <f t="shared" si="0"/>
        <v>26.933333333333334</v>
      </c>
      <c r="E42" s="216">
        <f t="shared" si="0"/>
        <v>31.726027397260275</v>
      </c>
      <c r="F42" s="216">
        <f t="shared" si="0"/>
        <v>39.323076923076925</v>
      </c>
      <c r="G42" s="216">
        <f t="shared" si="0"/>
        <v>6.666666666666667</v>
      </c>
      <c r="H42" s="216">
        <f t="shared" si="0"/>
        <v>6.343273231622746</v>
      </c>
    </row>
    <row r="43" spans="1:8" ht="3.75" customHeight="1">
      <c r="A43" s="138"/>
      <c r="B43" s="138"/>
      <c r="C43" s="216"/>
      <c r="D43" s="216"/>
      <c r="E43" s="216"/>
      <c r="F43" s="216"/>
      <c r="G43" s="216"/>
      <c r="H43" s="216"/>
    </row>
    <row r="44" spans="1:8" ht="24.75" customHeight="1">
      <c r="A44" s="293" t="s">
        <v>123</v>
      </c>
      <c r="B44" s="293"/>
      <c r="C44" s="224">
        <f aca="true" t="shared" si="1" ref="C44:H44">C18/C17</f>
        <v>2.8111474507455076</v>
      </c>
      <c r="D44" s="224">
        <f t="shared" si="1"/>
        <v>8.895088605537762</v>
      </c>
      <c r="E44" s="224">
        <f t="shared" si="1"/>
        <v>9.932735353795614</v>
      </c>
      <c r="F44" s="224">
        <f t="shared" si="1"/>
        <v>9.947229152491117</v>
      </c>
      <c r="G44" s="224">
        <f t="shared" si="1"/>
        <v>2.0025200576013167</v>
      </c>
      <c r="H44" s="224">
        <f t="shared" si="1"/>
        <v>1.5951521688965462</v>
      </c>
    </row>
    <row r="45" spans="1:8" ht="3.75" customHeight="1">
      <c r="A45" s="138"/>
      <c r="B45" s="138"/>
      <c r="C45" s="224"/>
      <c r="D45" s="224"/>
      <c r="E45" s="224"/>
      <c r="F45" s="224"/>
      <c r="G45" s="224"/>
      <c r="H45" s="224"/>
    </row>
    <row r="46" spans="1:8" ht="12.75">
      <c r="A46" s="138" t="s">
        <v>124</v>
      </c>
      <c r="B46" s="138"/>
      <c r="C46" s="224">
        <f aca="true" t="shared" si="2" ref="C46:H46">C22/C21</f>
        <v>2.9173388554339947</v>
      </c>
      <c r="D46" s="224">
        <f t="shared" si="2"/>
        <v>9.450988724143688</v>
      </c>
      <c r="E46" s="224">
        <f t="shared" si="2"/>
        <v>10.648739653875094</v>
      </c>
      <c r="F46" s="224">
        <f t="shared" si="2"/>
        <v>10.739796687377535</v>
      </c>
      <c r="G46" s="224">
        <f t="shared" si="2"/>
        <v>2.0162305048902986</v>
      </c>
      <c r="H46" s="224">
        <f t="shared" si="2"/>
        <v>1.6197334542963862</v>
      </c>
    </row>
    <row r="47" spans="1:8" ht="3.75" customHeight="1">
      <c r="A47" s="138"/>
      <c r="B47" s="138"/>
      <c r="C47" s="224"/>
      <c r="D47" s="224"/>
      <c r="E47" s="224"/>
      <c r="F47" s="224"/>
      <c r="G47" s="224"/>
      <c r="H47" s="224"/>
    </row>
    <row r="48" spans="1:8" ht="24.75" customHeight="1">
      <c r="A48" s="293" t="s">
        <v>183</v>
      </c>
      <c r="B48" s="293"/>
      <c r="C48" s="224">
        <f aca="true" t="shared" si="3" ref="C48:H48">C26/C25</f>
        <v>1.8849979165295963</v>
      </c>
      <c r="D48" s="224">
        <f t="shared" si="3"/>
        <v>4.284941161663835</v>
      </c>
      <c r="E48" s="224">
        <f t="shared" si="3"/>
        <v>5.674200044752741</v>
      </c>
      <c r="F48" s="224">
        <f t="shared" si="3"/>
        <v>2.580323785803238</v>
      </c>
      <c r="G48" s="224">
        <f t="shared" si="3"/>
        <v>1.5122873345935728</v>
      </c>
      <c r="H48" s="224">
        <f t="shared" si="3"/>
        <v>1.3785440155106703</v>
      </c>
    </row>
    <row r="49" spans="1:8" ht="3.75" customHeight="1">
      <c r="A49" s="138"/>
      <c r="B49" s="138"/>
      <c r="C49" s="224"/>
      <c r="D49" s="224"/>
      <c r="E49" s="224"/>
      <c r="F49" s="224"/>
      <c r="G49" s="224"/>
      <c r="H49" s="224"/>
    </row>
    <row r="50" spans="1:8" ht="12.75">
      <c r="A50" s="138" t="s">
        <v>116</v>
      </c>
      <c r="B50" s="138"/>
      <c r="C50" s="224">
        <f aca="true" t="shared" si="4" ref="C50:H50">C31/C35</f>
        <v>15.273226418075526</v>
      </c>
      <c r="D50" s="224">
        <f t="shared" si="4"/>
        <v>12.518808180368069</v>
      </c>
      <c r="E50" s="224">
        <f t="shared" si="4"/>
        <v>11.580673971289782</v>
      </c>
      <c r="F50" s="224">
        <f t="shared" si="4"/>
        <v>12.794218158307935</v>
      </c>
      <c r="G50" s="224">
        <f t="shared" si="4"/>
        <v>18.59238163047348</v>
      </c>
      <c r="H50" s="224">
        <f t="shared" si="4"/>
        <v>16.881894909551022</v>
      </c>
    </row>
    <row r="51" spans="1:8" ht="3.75" customHeight="1">
      <c r="A51" s="138"/>
      <c r="B51" s="138"/>
      <c r="C51" s="223"/>
      <c r="D51" s="223"/>
      <c r="E51" s="223"/>
      <c r="F51" s="223"/>
      <c r="G51" s="223"/>
      <c r="H51" s="223"/>
    </row>
    <row r="52" spans="1:8" ht="12.75">
      <c r="A52" s="138" t="s">
        <v>125</v>
      </c>
      <c r="B52" s="138"/>
      <c r="C52" s="224"/>
      <c r="D52" s="224"/>
      <c r="E52" s="224"/>
      <c r="F52" s="224"/>
      <c r="G52" s="224"/>
      <c r="H52" s="224"/>
    </row>
    <row r="53" spans="1:8" ht="12.75">
      <c r="A53" s="138"/>
      <c r="B53" s="138" t="s">
        <v>114</v>
      </c>
      <c r="C53" s="224">
        <v>56.51349815296596</v>
      </c>
      <c r="D53" s="224">
        <v>55.24206902376233</v>
      </c>
      <c r="E53" s="224">
        <v>51.59969276307162</v>
      </c>
      <c r="F53" s="224">
        <v>59.3398448873713</v>
      </c>
      <c r="G53" s="224">
        <v>57.55275150308275</v>
      </c>
      <c r="H53" s="224">
        <v>57.065270659048586</v>
      </c>
    </row>
    <row r="54" spans="1:8" ht="12.75">
      <c r="A54" s="138"/>
      <c r="B54" s="138" t="s">
        <v>113</v>
      </c>
      <c r="C54" s="224">
        <v>57.60687108727598</v>
      </c>
      <c r="D54" s="224">
        <v>35.954739512113655</v>
      </c>
      <c r="E54" s="224">
        <v>25.016204874576143</v>
      </c>
      <c r="F54" s="224">
        <v>40.04028211921486</v>
      </c>
      <c r="G54" s="224">
        <v>75.60027572473481</v>
      </c>
      <c r="H54" s="224">
        <v>67.00342385364323</v>
      </c>
    </row>
    <row r="55" spans="1:8" ht="3.75" customHeight="1">
      <c r="A55" s="138"/>
      <c r="B55" s="138"/>
      <c r="C55" s="223"/>
      <c r="D55" s="223"/>
      <c r="E55" s="223"/>
      <c r="F55" s="223"/>
      <c r="G55" s="223"/>
      <c r="H55" s="223"/>
    </row>
    <row r="56" spans="1:8" ht="12.75" customHeight="1">
      <c r="A56" s="190" t="s">
        <v>126</v>
      </c>
      <c r="B56" s="190"/>
      <c r="C56" s="226"/>
      <c r="D56" s="224"/>
      <c r="E56" s="224"/>
      <c r="F56" s="224"/>
      <c r="G56" s="224"/>
      <c r="H56" s="224"/>
    </row>
    <row r="57" spans="1:8" ht="12.75">
      <c r="A57" s="138"/>
      <c r="B57" s="138" t="s">
        <v>115</v>
      </c>
      <c r="C57" s="224">
        <v>38.9582431178472</v>
      </c>
      <c r="D57" s="224">
        <v>75.91389687144175</v>
      </c>
      <c r="E57" s="224">
        <v>84.06311250490003</v>
      </c>
      <c r="F57" s="224">
        <v>73.71160264750806</v>
      </c>
      <c r="G57" s="224">
        <v>18.061975689094332</v>
      </c>
      <c r="H57" s="224">
        <v>16.278450685478504</v>
      </c>
    </row>
    <row r="58" spans="1:8" ht="12.75">
      <c r="A58" s="138"/>
      <c r="B58" s="138" t="s">
        <v>114</v>
      </c>
      <c r="C58" s="224">
        <v>42.74873698319414</v>
      </c>
      <c r="D58" s="224">
        <v>41.93244049232771</v>
      </c>
      <c r="E58" s="224">
        <v>40.38024304194433</v>
      </c>
      <c r="F58" s="224">
        <v>44.243932794026136</v>
      </c>
      <c r="G58" s="224">
        <v>41.49974319465845</v>
      </c>
      <c r="H58" s="224">
        <v>43.24970051910022</v>
      </c>
    </row>
    <row r="59" spans="1:8" ht="3.75" customHeight="1">
      <c r="A59" s="138"/>
      <c r="B59" s="138"/>
      <c r="C59" s="224"/>
      <c r="D59" s="224"/>
      <c r="E59" s="224"/>
      <c r="F59" s="224"/>
      <c r="G59" s="224"/>
      <c r="H59" s="224"/>
    </row>
    <row r="60" spans="1:8" ht="12.75">
      <c r="A60" s="138" t="s">
        <v>127</v>
      </c>
      <c r="B60" s="138"/>
      <c r="C60" s="224"/>
      <c r="D60" s="224"/>
      <c r="E60" s="224"/>
      <c r="F60" s="224"/>
      <c r="G60" s="224"/>
      <c r="H60" s="224"/>
    </row>
    <row r="61" spans="1:8" ht="12.75">
      <c r="A61" s="138"/>
      <c r="B61" s="138" t="s">
        <v>130</v>
      </c>
      <c r="C61" s="224">
        <v>34</v>
      </c>
      <c r="D61" s="224">
        <v>27.4</v>
      </c>
      <c r="E61" s="224">
        <v>28.4</v>
      </c>
      <c r="F61" s="224">
        <v>25.541085557710662</v>
      </c>
      <c r="G61" s="224">
        <v>30.028479886080454</v>
      </c>
      <c r="H61" s="224">
        <v>37.813373378384014</v>
      </c>
    </row>
    <row r="62" spans="1:8" ht="12.75">
      <c r="A62" s="138"/>
      <c r="B62" s="138" t="s">
        <v>131</v>
      </c>
      <c r="C62" s="224">
        <v>21.6</v>
      </c>
      <c r="D62" s="224">
        <v>38.2</v>
      </c>
      <c r="E62" s="224">
        <v>41.2</v>
      </c>
      <c r="F62" s="224">
        <v>38.81961762261014</v>
      </c>
      <c r="G62" s="224">
        <v>9.896760412958349</v>
      </c>
      <c r="H62" s="224">
        <v>11.950249586340188</v>
      </c>
    </row>
    <row r="63" spans="1:8" ht="3.75" customHeight="1">
      <c r="A63" s="149"/>
      <c r="B63" s="149"/>
      <c r="C63" s="225"/>
      <c r="D63" s="225"/>
      <c r="E63" s="225"/>
      <c r="F63" s="225"/>
      <c r="G63" s="225"/>
      <c r="H63" s="225"/>
    </row>
    <row r="64" spans="1:8" ht="4.5" customHeight="1">
      <c r="A64" s="142"/>
      <c r="B64" s="142"/>
      <c r="C64" s="142"/>
      <c r="D64" s="142"/>
      <c r="E64" s="142"/>
      <c r="F64" s="142"/>
      <c r="G64" s="142"/>
      <c r="H64" s="142"/>
    </row>
    <row r="65" s="218" customFormat="1" ht="9.75" customHeight="1">
      <c r="A65" s="217" t="s">
        <v>8</v>
      </c>
    </row>
    <row r="66" spans="1:8" s="218" customFormat="1" ht="11.25">
      <c r="A66" s="248" t="s">
        <v>117</v>
      </c>
      <c r="B66" s="218" t="s">
        <v>118</v>
      </c>
      <c r="C66" s="220"/>
      <c r="D66" s="220"/>
      <c r="E66" s="221"/>
      <c r="F66" s="221"/>
      <c r="G66" s="221"/>
      <c r="H66" s="221"/>
    </row>
    <row r="67" spans="1:8" s="218" customFormat="1" ht="11.25">
      <c r="A67" s="219"/>
      <c r="B67" s="218" t="s">
        <v>119</v>
      </c>
      <c r="C67" s="220"/>
      <c r="D67" s="220"/>
      <c r="E67" s="221"/>
      <c r="F67" s="221"/>
      <c r="G67" s="221"/>
      <c r="H67" s="221"/>
    </row>
    <row r="68" spans="1:2" s="218" customFormat="1" ht="11.25">
      <c r="A68" s="248" t="s">
        <v>120</v>
      </c>
      <c r="B68" s="218" t="s">
        <v>121</v>
      </c>
    </row>
    <row r="69" spans="1:8" s="218" customFormat="1" ht="11.25">
      <c r="A69" s="220"/>
      <c r="B69" s="218" t="s">
        <v>122</v>
      </c>
      <c r="C69" s="220"/>
      <c r="D69" s="220"/>
      <c r="E69" s="221"/>
      <c r="F69" s="221"/>
      <c r="G69" s="221"/>
      <c r="H69" s="221"/>
    </row>
    <row r="71" spans="3:8" ht="12.75">
      <c r="C71" s="222"/>
      <c r="D71" s="222"/>
      <c r="E71" s="222"/>
      <c r="F71" s="222"/>
      <c r="G71" s="222"/>
      <c r="H71" s="222"/>
    </row>
  </sheetData>
  <mergeCells count="7">
    <mergeCell ref="C7:C8"/>
    <mergeCell ref="A44:B44"/>
    <mergeCell ref="A48:B48"/>
    <mergeCell ref="A1:H1"/>
    <mergeCell ref="C6:H6"/>
    <mergeCell ref="D7:G7"/>
    <mergeCell ref="A6:B8"/>
  </mergeCells>
  <printOptions/>
  <pageMargins left="0.3937007874015748" right="0.3937007874015748" top="0.5905511811023623" bottom="0.3149606299212598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7">
      <selection activeCell="E21" sqref="E21"/>
    </sheetView>
  </sheetViews>
  <sheetFormatPr defaultColWidth="9.140625" defaultRowHeight="12.75"/>
  <cols>
    <col min="1" max="1" width="7.57421875" style="26" customWidth="1"/>
    <col min="2" max="2" width="13.7109375" style="8" customWidth="1"/>
    <col min="3" max="3" width="9.140625" style="8" customWidth="1"/>
    <col min="4" max="4" width="13.7109375" style="8" customWidth="1"/>
    <col min="5" max="5" width="9.00390625" style="8" customWidth="1"/>
    <col min="6" max="6" width="13.7109375" style="8" customWidth="1"/>
  </cols>
  <sheetData>
    <row r="1" spans="1:9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</row>
    <row r="2" spans="1:7" ht="12.75">
      <c r="A2" s="87"/>
      <c r="B2" s="87"/>
      <c r="C2" s="87"/>
      <c r="D2" s="87"/>
      <c r="E2" s="87"/>
      <c r="F2" s="87"/>
      <c r="G2" s="87"/>
    </row>
    <row r="3" spans="1:7" ht="12.75">
      <c r="A3" s="285" t="s">
        <v>16</v>
      </c>
      <c r="B3" s="285"/>
      <c r="C3" s="285"/>
      <c r="D3" s="285"/>
      <c r="E3" s="285"/>
      <c r="F3" s="285"/>
      <c r="G3" s="285"/>
    </row>
    <row r="4" spans="1:6" ht="15" customHeight="1">
      <c r="A4" s="21" t="s">
        <v>188</v>
      </c>
      <c r="B4" s="26"/>
      <c r="C4" s="26"/>
      <c r="D4" s="26"/>
      <c r="E4" s="26"/>
      <c r="F4" s="26"/>
    </row>
    <row r="5" spans="1:7" ht="12.75">
      <c r="A5" s="3"/>
      <c r="B5" s="3"/>
      <c r="C5" s="3"/>
      <c r="D5" s="3"/>
      <c r="E5" s="3"/>
      <c r="F5" s="3"/>
      <c r="G5" s="5"/>
    </row>
    <row r="6" spans="1:7" s="25" customFormat="1" ht="12.75">
      <c r="A6" s="6" t="s">
        <v>2</v>
      </c>
      <c r="B6" s="7" t="s">
        <v>3</v>
      </c>
      <c r="C6" s="99" t="s">
        <v>24</v>
      </c>
      <c r="D6" s="7" t="s">
        <v>4</v>
      </c>
      <c r="E6" s="99" t="s">
        <v>24</v>
      </c>
      <c r="F6" s="7" t="s">
        <v>6</v>
      </c>
      <c r="G6" s="99" t="s">
        <v>24</v>
      </c>
    </row>
    <row r="7" spans="1:7" ht="6" customHeight="1">
      <c r="A7" s="9"/>
      <c r="B7" s="9"/>
      <c r="C7" s="9"/>
      <c r="D7" s="9"/>
      <c r="E7" s="9"/>
      <c r="F7" s="9"/>
      <c r="G7" s="10"/>
    </row>
    <row r="8" spans="1:7" ht="15" customHeight="1">
      <c r="A8" s="11">
        <v>1991</v>
      </c>
      <c r="B8" s="12">
        <f>SUM(D8,F8)</f>
        <v>1565056</v>
      </c>
      <c r="C8" s="100" t="s">
        <v>20</v>
      </c>
      <c r="D8" s="13">
        <v>605736</v>
      </c>
      <c r="E8" s="100" t="s">
        <v>20</v>
      </c>
      <c r="F8" s="13">
        <v>959320</v>
      </c>
      <c r="G8" s="100" t="s">
        <v>20</v>
      </c>
    </row>
    <row r="9" spans="1:7" ht="15" customHeight="1">
      <c r="A9" s="11">
        <v>1992</v>
      </c>
      <c r="B9" s="12">
        <f aca="true" t="shared" si="0" ref="B9:B19">SUM(D9,F9)</f>
        <v>1535788</v>
      </c>
      <c r="C9" s="101">
        <f aca="true" t="shared" si="1" ref="C9:C19">(B9/B8-1)*100</f>
        <v>-1.8700928273493123</v>
      </c>
      <c r="D9" s="13">
        <v>629662</v>
      </c>
      <c r="E9" s="102">
        <f aca="true" t="shared" si="2" ref="E9:E19">(D9/D8-1)*100</f>
        <v>3.9499055694229845</v>
      </c>
      <c r="F9" s="13">
        <v>906126</v>
      </c>
      <c r="G9" s="102">
        <f aca="true" t="shared" si="3" ref="G9:G19">(F9/F8-1)*100</f>
        <v>-5.5449693532919175</v>
      </c>
    </row>
    <row r="10" spans="1:7" ht="15" customHeight="1">
      <c r="A10" s="11">
        <v>1993</v>
      </c>
      <c r="B10" s="12">
        <f t="shared" si="0"/>
        <v>1594668</v>
      </c>
      <c r="C10" s="101">
        <f t="shared" si="1"/>
        <v>3.8338624862285675</v>
      </c>
      <c r="D10" s="13">
        <v>653516</v>
      </c>
      <c r="E10" s="102">
        <f t="shared" si="2"/>
        <v>3.7883817031994838</v>
      </c>
      <c r="F10" s="13">
        <v>941152</v>
      </c>
      <c r="G10" s="102">
        <f t="shared" si="3"/>
        <v>3.865466833530884</v>
      </c>
    </row>
    <row r="11" spans="1:7" ht="15" customHeight="1">
      <c r="A11" s="11">
        <v>1994</v>
      </c>
      <c r="B11" s="12">
        <f t="shared" si="0"/>
        <v>1661034</v>
      </c>
      <c r="C11" s="101">
        <f t="shared" si="1"/>
        <v>4.161744011919732</v>
      </c>
      <c r="D11" s="13">
        <v>690450</v>
      </c>
      <c r="E11" s="102">
        <f t="shared" si="2"/>
        <v>5.651583128798676</v>
      </c>
      <c r="F11" s="13">
        <v>970584</v>
      </c>
      <c r="G11" s="102">
        <f t="shared" si="3"/>
        <v>3.127231308014</v>
      </c>
    </row>
    <row r="12" spans="1:7" ht="15" customHeight="1">
      <c r="A12" s="11">
        <v>1995</v>
      </c>
      <c r="B12" s="12">
        <f t="shared" si="0"/>
        <v>1759703</v>
      </c>
      <c r="C12" s="101">
        <f t="shared" si="1"/>
        <v>5.940215552481165</v>
      </c>
      <c r="D12" s="13">
        <v>700540</v>
      </c>
      <c r="E12" s="102">
        <f t="shared" si="2"/>
        <v>1.4613657759432241</v>
      </c>
      <c r="F12" s="13">
        <v>1059163</v>
      </c>
      <c r="G12" s="102">
        <f t="shared" si="3"/>
        <v>9.126361036242091</v>
      </c>
    </row>
    <row r="13" spans="1:7" ht="15" customHeight="1">
      <c r="A13" s="11">
        <v>1996</v>
      </c>
      <c r="B13" s="12">
        <f t="shared" si="0"/>
        <v>1868529</v>
      </c>
      <c r="C13" s="101">
        <f t="shared" si="1"/>
        <v>6.184339061762123</v>
      </c>
      <c r="D13" s="13">
        <v>735427</v>
      </c>
      <c r="E13" s="102">
        <f t="shared" si="2"/>
        <v>4.980015416678563</v>
      </c>
      <c r="F13" s="13">
        <v>1133102</v>
      </c>
      <c r="G13" s="102">
        <f t="shared" si="3"/>
        <v>6.9808896269979215</v>
      </c>
    </row>
    <row r="14" spans="1:7" ht="15" customHeight="1">
      <c r="A14" s="11">
        <v>1997</v>
      </c>
      <c r="B14" s="12">
        <f t="shared" si="0"/>
        <v>1945615</v>
      </c>
      <c r="C14" s="102">
        <f t="shared" si="1"/>
        <v>4.125491228661682</v>
      </c>
      <c r="D14" s="13">
        <v>759182</v>
      </c>
      <c r="E14" s="102">
        <f t="shared" si="2"/>
        <v>3.2300962570044334</v>
      </c>
      <c r="F14" s="13">
        <v>1186433</v>
      </c>
      <c r="G14" s="102">
        <f t="shared" si="3"/>
        <v>4.706637178294626</v>
      </c>
    </row>
    <row r="15" spans="1:7" ht="15" customHeight="1">
      <c r="A15" s="11">
        <v>1998</v>
      </c>
      <c r="B15" s="12">
        <f t="shared" si="0"/>
        <v>2125958</v>
      </c>
      <c r="C15" s="102">
        <f t="shared" si="1"/>
        <v>9.269202797059028</v>
      </c>
      <c r="D15" s="13">
        <v>804729</v>
      </c>
      <c r="E15" s="102">
        <f t="shared" si="2"/>
        <v>5.999483654775806</v>
      </c>
      <c r="F15" s="13">
        <v>1321229</v>
      </c>
      <c r="G15" s="102">
        <f t="shared" si="3"/>
        <v>11.361450667673601</v>
      </c>
    </row>
    <row r="16" spans="1:7" ht="15" customHeight="1">
      <c r="A16" s="11">
        <v>1999</v>
      </c>
      <c r="B16" s="12">
        <f t="shared" si="0"/>
        <v>2369945</v>
      </c>
      <c r="C16" s="102">
        <f t="shared" si="1"/>
        <v>11.476567269908443</v>
      </c>
      <c r="D16" s="13">
        <v>832022</v>
      </c>
      <c r="E16" s="102">
        <f t="shared" si="2"/>
        <v>3.391576543159247</v>
      </c>
      <c r="F16" s="13">
        <v>1537923</v>
      </c>
      <c r="G16" s="102">
        <f t="shared" si="3"/>
        <v>16.400941850352968</v>
      </c>
    </row>
    <row r="17" spans="1:7" ht="15" customHeight="1">
      <c r="A17" s="11">
        <v>2000</v>
      </c>
      <c r="B17" s="12">
        <f t="shared" si="0"/>
        <v>2694245</v>
      </c>
      <c r="C17" s="102">
        <f t="shared" si="1"/>
        <v>13.683861861773172</v>
      </c>
      <c r="D17" s="13">
        <v>887026</v>
      </c>
      <c r="E17" s="102">
        <f t="shared" si="2"/>
        <v>6.610882885308311</v>
      </c>
      <c r="F17" s="13">
        <v>1807219</v>
      </c>
      <c r="G17" s="102">
        <f t="shared" si="3"/>
        <v>17.51036950484517</v>
      </c>
    </row>
    <row r="18" spans="1:7" ht="15" customHeight="1">
      <c r="A18" s="11">
        <v>2001</v>
      </c>
      <c r="B18" s="12">
        <f t="shared" si="0"/>
        <v>3030754</v>
      </c>
      <c r="C18" s="102">
        <f t="shared" si="1"/>
        <v>12.489918325913196</v>
      </c>
      <c r="D18" s="13">
        <v>939225</v>
      </c>
      <c r="E18" s="102">
        <f t="shared" si="2"/>
        <v>5.884720402784138</v>
      </c>
      <c r="F18" s="13">
        <v>2091529</v>
      </c>
      <c r="G18" s="102">
        <f t="shared" si="3"/>
        <v>15.731906315725986</v>
      </c>
    </row>
    <row r="19" spans="1:9" ht="15" customHeight="1">
      <c r="A19" s="11">
        <v>2002</v>
      </c>
      <c r="B19" s="12">
        <f t="shared" si="0"/>
        <v>3479913</v>
      </c>
      <c r="C19" s="102">
        <f t="shared" si="1"/>
        <v>14.820041481426728</v>
      </c>
      <c r="D19" s="13">
        <v>1051655</v>
      </c>
      <c r="E19" s="102">
        <f t="shared" si="2"/>
        <v>11.970507599350523</v>
      </c>
      <c r="F19" s="13">
        <v>2428258</v>
      </c>
      <c r="G19" s="102">
        <f t="shared" si="3"/>
        <v>16.099657236404564</v>
      </c>
      <c r="I19" s="103"/>
    </row>
    <row r="20" spans="1:7" ht="6" customHeight="1">
      <c r="A20" s="104"/>
      <c r="B20" s="105"/>
      <c r="C20" s="271"/>
      <c r="D20" s="271"/>
      <c r="E20" s="271"/>
      <c r="F20" s="106"/>
      <c r="G20" s="5"/>
    </row>
    <row r="21" spans="1:6" ht="6" customHeight="1">
      <c r="A21" s="93"/>
      <c r="B21" s="94"/>
      <c r="C21" s="270"/>
      <c r="D21" s="270"/>
      <c r="E21" s="270"/>
      <c r="F21" s="95"/>
    </row>
    <row r="22" spans="1:6" ht="12.75">
      <c r="A22" s="20" t="s">
        <v>8</v>
      </c>
      <c r="B22" s="19"/>
      <c r="C22" s="19"/>
      <c r="D22" s="19"/>
      <c r="E22" s="19"/>
      <c r="F22" s="19"/>
    </row>
    <row r="23" spans="1:6" ht="12.75">
      <c r="A23" s="35"/>
      <c r="B23" s="35"/>
      <c r="C23" s="35"/>
      <c r="D23" s="35"/>
      <c r="E23" s="35"/>
      <c r="F23" s="35"/>
    </row>
    <row r="24" spans="1:6" ht="12.75">
      <c r="A24" s="35"/>
      <c r="B24" s="35"/>
      <c r="C24" s="35"/>
      <c r="D24" s="35"/>
      <c r="E24" s="35"/>
      <c r="F24" s="35"/>
    </row>
    <row r="25" spans="1:6" ht="12.75">
      <c r="A25" s="35"/>
      <c r="B25" s="35"/>
      <c r="C25" s="35"/>
      <c r="D25" s="35"/>
      <c r="E25" s="35"/>
      <c r="F25" s="35"/>
    </row>
    <row r="26" spans="1:6" ht="12.75">
      <c r="A26" s="35"/>
      <c r="B26" s="26"/>
      <c r="C26" s="26"/>
      <c r="D26" s="26"/>
      <c r="E26" s="26"/>
      <c r="F26" s="35"/>
    </row>
    <row r="27" spans="1:6" ht="12.75">
      <c r="A27" s="35"/>
      <c r="B27" s="35"/>
      <c r="C27" s="35"/>
      <c r="D27" s="35"/>
      <c r="E27" s="35"/>
      <c r="F27" s="35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spans="1:6" ht="12.75">
      <c r="A38" s="19"/>
      <c r="B38" s="19"/>
      <c r="C38" s="19"/>
      <c r="D38" s="19"/>
      <c r="E38" s="19"/>
      <c r="F38" s="19"/>
    </row>
    <row r="39" spans="1:6" ht="12.75">
      <c r="A39" s="8"/>
      <c r="B39" s="19"/>
      <c r="C39" s="19"/>
      <c r="D39" s="19"/>
      <c r="E39" s="19"/>
      <c r="F39" s="19"/>
    </row>
    <row r="40" spans="1:6" ht="12.75">
      <c r="A40" s="8"/>
      <c r="B40" s="19"/>
      <c r="C40" s="19"/>
      <c r="D40" s="19"/>
      <c r="E40" s="19"/>
      <c r="F40" s="19"/>
    </row>
    <row r="41" spans="1:6" ht="12.75">
      <c r="A41" s="35"/>
      <c r="B41" s="35"/>
      <c r="C41" s="35"/>
      <c r="D41" s="35"/>
      <c r="E41" s="35"/>
      <c r="F41" s="96"/>
    </row>
    <row r="42" spans="1:6" ht="12.75">
      <c r="A42" s="35"/>
      <c r="B42" s="97"/>
      <c r="C42" s="97"/>
      <c r="D42" s="97"/>
      <c r="E42" s="97"/>
      <c r="F42" s="96"/>
    </row>
    <row r="43" spans="1:6" ht="12.75">
      <c r="A43" s="35"/>
      <c r="B43" s="35"/>
      <c r="C43" s="35"/>
      <c r="D43" s="35"/>
      <c r="E43" s="35"/>
      <c r="F43" s="96"/>
    </row>
    <row r="44" spans="1:6" ht="12.75">
      <c r="A44" s="35"/>
      <c r="B44" s="98"/>
      <c r="C44" s="98"/>
      <c r="D44" s="98"/>
      <c r="E44" s="98"/>
      <c r="F44" s="96"/>
    </row>
    <row r="45" spans="1:6" ht="12.75">
      <c r="A45" s="35"/>
      <c r="B45" s="19"/>
      <c r="C45" s="19"/>
      <c r="D45" s="19"/>
      <c r="E45" s="19"/>
      <c r="F45" s="96"/>
    </row>
    <row r="46" spans="1:6" ht="12.75">
      <c r="A46" s="8"/>
      <c r="B46" s="19"/>
      <c r="C46" s="19"/>
      <c r="D46" s="19"/>
      <c r="E46" s="19"/>
      <c r="F46" s="19"/>
    </row>
    <row r="47" spans="1:6" ht="12.75">
      <c r="A47" s="8"/>
      <c r="B47" s="19"/>
      <c r="C47" s="19"/>
      <c r="D47" s="19"/>
      <c r="E47" s="19"/>
      <c r="F47" s="19"/>
    </row>
    <row r="48" spans="1:6" ht="12.75">
      <c r="A48" s="8"/>
      <c r="B48" s="19"/>
      <c r="C48" s="19"/>
      <c r="D48" s="19"/>
      <c r="E48" s="19"/>
      <c r="F48" s="19"/>
    </row>
    <row r="49" spans="1:6" ht="12.75">
      <c r="A49" s="8"/>
      <c r="B49" s="19"/>
      <c r="C49" s="19"/>
      <c r="D49" s="19"/>
      <c r="E49" s="19"/>
      <c r="F49" s="19"/>
    </row>
    <row r="50" spans="1:6" ht="12.75">
      <c r="A50" s="8"/>
      <c r="B50" s="19"/>
      <c r="C50" s="19"/>
      <c r="D50" s="19"/>
      <c r="E50" s="19"/>
      <c r="F50" s="19"/>
    </row>
    <row r="51" spans="1:6" ht="12.75">
      <c r="A51" s="8"/>
      <c r="B51" s="19"/>
      <c r="C51" s="19"/>
      <c r="D51" s="19"/>
      <c r="E51" s="19"/>
      <c r="F51" s="19"/>
    </row>
    <row r="52" spans="1:6" ht="12.75">
      <c r="A52" s="8"/>
      <c r="B52" s="19"/>
      <c r="C52" s="19"/>
      <c r="D52" s="19"/>
      <c r="E52" s="19"/>
      <c r="F52" s="19"/>
    </row>
    <row r="53" spans="1:6" ht="12.75">
      <c r="A53" s="8"/>
      <c r="B53" s="19"/>
      <c r="C53" s="19"/>
      <c r="D53" s="19"/>
      <c r="E53" s="19"/>
      <c r="F53" s="19"/>
    </row>
    <row r="54" ht="12.75">
      <c r="A54" s="8"/>
    </row>
    <row r="55" ht="12.75">
      <c r="A55" s="8"/>
    </row>
  </sheetData>
  <mergeCells count="2">
    <mergeCell ref="A3:G3"/>
    <mergeCell ref="A1:I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E21" sqref="E21"/>
    </sheetView>
  </sheetViews>
  <sheetFormatPr defaultColWidth="9.140625" defaultRowHeight="12.75"/>
  <cols>
    <col min="1" max="1" width="5.00390625" style="22" customWidth="1"/>
    <col min="3" max="3" width="4.7109375" style="0" customWidth="1"/>
    <col min="5" max="5" width="4.7109375" style="0" customWidth="1"/>
    <col min="7" max="7" width="4.7109375" style="0" customWidth="1"/>
    <col min="9" max="9" width="4.7109375" style="0" customWidth="1"/>
    <col min="11" max="11" width="4.7109375" style="0" customWidth="1"/>
    <col min="12" max="12" width="11.57421875" style="0" bestFit="1" customWidth="1"/>
    <col min="13" max="13" width="4.7109375" style="0" customWidth="1"/>
  </cols>
  <sheetData>
    <row r="1" spans="1:13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7" ht="12.75">
      <c r="A2" s="87"/>
      <c r="B2" s="87"/>
      <c r="C2" s="87"/>
      <c r="D2" s="87"/>
      <c r="E2" s="87"/>
      <c r="F2" s="87"/>
      <c r="G2" s="87"/>
    </row>
    <row r="3" spans="1:7" ht="12.75">
      <c r="A3" s="21" t="s">
        <v>16</v>
      </c>
      <c r="B3" s="21"/>
      <c r="C3" s="21"/>
      <c r="D3" s="21"/>
      <c r="E3" s="21"/>
      <c r="F3" s="21"/>
      <c r="G3" s="21"/>
    </row>
    <row r="4" spans="1:6" ht="12.75">
      <c r="A4" s="21" t="s">
        <v>189</v>
      </c>
      <c r="B4" s="26"/>
      <c r="C4" s="26"/>
      <c r="D4" s="26"/>
      <c r="E4" s="26"/>
      <c r="F4" s="26"/>
    </row>
    <row r="5" s="60" customFormat="1" ht="12"/>
    <row r="6" spans="1:13" s="45" customFormat="1" ht="12">
      <c r="A6" s="126" t="s">
        <v>2</v>
      </c>
      <c r="B6" s="127" t="s">
        <v>3</v>
      </c>
      <c r="C6" s="128" t="s">
        <v>32</v>
      </c>
      <c r="D6" s="127" t="s">
        <v>27</v>
      </c>
      <c r="E6" s="128" t="s">
        <v>32</v>
      </c>
      <c r="F6" s="127" t="s">
        <v>28</v>
      </c>
      <c r="G6" s="128" t="s">
        <v>32</v>
      </c>
      <c r="H6" s="127" t="s">
        <v>29</v>
      </c>
      <c r="I6" s="128" t="s">
        <v>32</v>
      </c>
      <c r="J6" s="127" t="s">
        <v>30</v>
      </c>
      <c r="K6" s="128" t="s">
        <v>32</v>
      </c>
      <c r="L6" s="127" t="s">
        <v>31</v>
      </c>
      <c r="M6" s="76" t="s">
        <v>32</v>
      </c>
    </row>
    <row r="7" s="60" customFormat="1" ht="3.75" customHeight="1">
      <c r="A7" s="45"/>
    </row>
    <row r="8" spans="1:13" s="54" customFormat="1" ht="15" customHeight="1">
      <c r="A8" s="45">
        <v>1991</v>
      </c>
      <c r="B8" s="79">
        <f>SUM(D8,F8,H8,J8,L8)</f>
        <v>1565056</v>
      </c>
      <c r="C8" s="80" t="s">
        <v>20</v>
      </c>
      <c r="D8" s="81">
        <v>51821</v>
      </c>
      <c r="E8" s="54" t="s">
        <v>20</v>
      </c>
      <c r="F8" s="81">
        <v>247175</v>
      </c>
      <c r="G8" s="54" t="s">
        <v>20</v>
      </c>
      <c r="H8" s="81">
        <v>880427</v>
      </c>
      <c r="I8" s="54" t="s">
        <v>20</v>
      </c>
      <c r="J8" s="81">
        <v>287702</v>
      </c>
      <c r="K8" s="54" t="s">
        <v>20</v>
      </c>
      <c r="L8" s="81">
        <v>97931</v>
      </c>
      <c r="M8" s="54" t="s">
        <v>20</v>
      </c>
    </row>
    <row r="9" spans="1:13" s="60" customFormat="1" ht="15" customHeight="1">
      <c r="A9" s="45">
        <v>1992</v>
      </c>
      <c r="B9" s="79">
        <f aca="true" t="shared" si="0" ref="B9:B19">SUM(D9,F9,H9,J9,L9)</f>
        <v>1535788</v>
      </c>
      <c r="C9" s="130">
        <f aca="true" t="shared" si="1" ref="C9:C19">(B9-B8)/B8*100</f>
        <v>-1.8700928273493087</v>
      </c>
      <c r="D9" s="56">
        <v>52230</v>
      </c>
      <c r="E9" s="57">
        <f aca="true" t="shared" si="2" ref="E9:E19">(D9-D8)/D8*100</f>
        <v>0.7892553212018294</v>
      </c>
      <c r="F9" s="56">
        <v>245741</v>
      </c>
      <c r="G9" s="57">
        <f aca="true" t="shared" si="3" ref="G9:G19">(F9-F8)/F8*100</f>
        <v>-0.5801557600890058</v>
      </c>
      <c r="H9" s="56">
        <v>858372</v>
      </c>
      <c r="I9" s="57">
        <f aca="true" t="shared" si="4" ref="I9:I19">(H9-H8)/H8*100</f>
        <v>-2.5050344889468406</v>
      </c>
      <c r="J9" s="56">
        <v>279315</v>
      </c>
      <c r="K9" s="57">
        <f aca="true" t="shared" si="5" ref="K9:K19">(J9-J8)/J8*100</f>
        <v>-2.9151691680975453</v>
      </c>
      <c r="L9" s="56">
        <v>100130</v>
      </c>
      <c r="M9" s="57">
        <f aca="true" t="shared" si="6" ref="M9:M19">(L9-L8)/L8*100</f>
        <v>2.245458537133288</v>
      </c>
    </row>
    <row r="10" spans="1:13" s="60" customFormat="1" ht="15" customHeight="1">
      <c r="A10" s="45">
        <v>1993</v>
      </c>
      <c r="B10" s="79">
        <f t="shared" si="0"/>
        <v>1594668</v>
      </c>
      <c r="C10" s="130">
        <f t="shared" si="1"/>
        <v>3.8338624862285684</v>
      </c>
      <c r="D10" s="56">
        <v>56993</v>
      </c>
      <c r="E10" s="57">
        <f t="shared" si="2"/>
        <v>9.119280107218074</v>
      </c>
      <c r="F10" s="56">
        <v>252545</v>
      </c>
      <c r="G10" s="57">
        <f t="shared" si="3"/>
        <v>2.768768744328378</v>
      </c>
      <c r="H10" s="56">
        <v>888659</v>
      </c>
      <c r="I10" s="57">
        <f t="shared" si="4"/>
        <v>3.52842357392832</v>
      </c>
      <c r="J10" s="56">
        <v>291789</v>
      </c>
      <c r="K10" s="57">
        <f t="shared" si="5"/>
        <v>4.465925567907202</v>
      </c>
      <c r="L10" s="56">
        <v>104682</v>
      </c>
      <c r="M10" s="57">
        <f t="shared" si="6"/>
        <v>4.54609008289224</v>
      </c>
    </row>
    <row r="11" spans="1:13" s="60" customFormat="1" ht="15" customHeight="1">
      <c r="A11" s="45">
        <v>1994</v>
      </c>
      <c r="B11" s="79">
        <f t="shared" si="0"/>
        <v>1661034</v>
      </c>
      <c r="C11" s="130">
        <f t="shared" si="1"/>
        <v>4.161744011919723</v>
      </c>
      <c r="D11" s="56">
        <v>64254</v>
      </c>
      <c r="E11" s="57">
        <f t="shared" si="2"/>
        <v>12.7401610724124</v>
      </c>
      <c r="F11" s="56">
        <v>264396</v>
      </c>
      <c r="G11" s="57">
        <f t="shared" si="3"/>
        <v>4.692629036409353</v>
      </c>
      <c r="H11" s="56">
        <v>916131</v>
      </c>
      <c r="I11" s="57">
        <f t="shared" si="4"/>
        <v>3.091399513199101</v>
      </c>
      <c r="J11" s="56">
        <v>304852</v>
      </c>
      <c r="K11" s="57">
        <f t="shared" si="5"/>
        <v>4.476865131996066</v>
      </c>
      <c r="L11" s="56">
        <v>111401</v>
      </c>
      <c r="M11" s="57">
        <f t="shared" si="6"/>
        <v>6.418486463766454</v>
      </c>
    </row>
    <row r="12" spans="1:13" s="60" customFormat="1" ht="15" customHeight="1">
      <c r="A12" s="45">
        <v>1995</v>
      </c>
      <c r="B12" s="79">
        <f t="shared" si="0"/>
        <v>1759703</v>
      </c>
      <c r="C12" s="130">
        <f t="shared" si="1"/>
        <v>5.940215552481165</v>
      </c>
      <c r="D12" s="56">
        <v>67118</v>
      </c>
      <c r="E12" s="57">
        <f t="shared" si="2"/>
        <v>4.45731005073614</v>
      </c>
      <c r="F12" s="56">
        <v>269454</v>
      </c>
      <c r="G12" s="57">
        <f t="shared" si="3"/>
        <v>1.9130395316116735</v>
      </c>
      <c r="H12" s="56">
        <v>973448</v>
      </c>
      <c r="I12" s="57">
        <f t="shared" si="4"/>
        <v>6.256419660507068</v>
      </c>
      <c r="J12" s="56">
        <v>327130</v>
      </c>
      <c r="K12" s="57">
        <f t="shared" si="5"/>
        <v>7.3078083791479145</v>
      </c>
      <c r="L12" s="56">
        <v>122553</v>
      </c>
      <c r="M12" s="57">
        <f t="shared" si="6"/>
        <v>10.01068213032199</v>
      </c>
    </row>
    <row r="13" spans="1:13" s="60" customFormat="1" ht="15" customHeight="1">
      <c r="A13" s="45">
        <v>1996</v>
      </c>
      <c r="B13" s="79">
        <f t="shared" si="0"/>
        <v>1868529</v>
      </c>
      <c r="C13" s="130">
        <f t="shared" si="1"/>
        <v>6.184339061762127</v>
      </c>
      <c r="D13" s="56">
        <v>77169</v>
      </c>
      <c r="E13" s="57">
        <f t="shared" si="2"/>
        <v>14.97511844810632</v>
      </c>
      <c r="F13" s="56">
        <v>279428</v>
      </c>
      <c r="G13" s="57">
        <f t="shared" si="3"/>
        <v>3.7015594498504383</v>
      </c>
      <c r="H13" s="56">
        <v>1028297</v>
      </c>
      <c r="I13" s="57">
        <f t="shared" si="4"/>
        <v>5.634507441589073</v>
      </c>
      <c r="J13" s="56">
        <v>349193</v>
      </c>
      <c r="K13" s="57">
        <f t="shared" si="5"/>
        <v>6.744413535903158</v>
      </c>
      <c r="L13" s="56">
        <v>134442</v>
      </c>
      <c r="M13" s="57">
        <f t="shared" si="6"/>
        <v>9.701108907982668</v>
      </c>
    </row>
    <row r="14" spans="1:13" s="60" customFormat="1" ht="15" customHeight="1">
      <c r="A14" s="45">
        <v>1997</v>
      </c>
      <c r="B14" s="79">
        <f t="shared" si="0"/>
        <v>1945615</v>
      </c>
      <c r="C14" s="134">
        <f t="shared" si="1"/>
        <v>4.125491228661691</v>
      </c>
      <c r="D14" s="13">
        <v>77735</v>
      </c>
      <c r="E14" s="134">
        <f t="shared" si="2"/>
        <v>0.7334551439049359</v>
      </c>
      <c r="F14" s="56">
        <v>289625</v>
      </c>
      <c r="G14" s="57">
        <f t="shared" si="3"/>
        <v>3.6492405914940527</v>
      </c>
      <c r="H14" s="56">
        <v>1053281</v>
      </c>
      <c r="I14" s="57">
        <f t="shared" si="4"/>
        <v>2.4296482436494515</v>
      </c>
      <c r="J14" s="56">
        <v>378566</v>
      </c>
      <c r="K14" s="57">
        <f t="shared" si="5"/>
        <v>8.41168064651926</v>
      </c>
      <c r="L14" s="56">
        <v>146408</v>
      </c>
      <c r="M14" s="57">
        <f t="shared" si="6"/>
        <v>8.900492405647045</v>
      </c>
    </row>
    <row r="15" spans="1:13" s="60" customFormat="1" ht="15" customHeight="1">
      <c r="A15" s="45">
        <v>1998</v>
      </c>
      <c r="B15" s="79">
        <f t="shared" si="0"/>
        <v>2125958</v>
      </c>
      <c r="C15" s="134">
        <f t="shared" si="1"/>
        <v>9.269202797059027</v>
      </c>
      <c r="D15" s="13">
        <v>85077</v>
      </c>
      <c r="E15" s="134">
        <f t="shared" si="2"/>
        <v>9.444908985656397</v>
      </c>
      <c r="F15" s="56">
        <v>310159</v>
      </c>
      <c r="G15" s="57">
        <f t="shared" si="3"/>
        <v>7.089857574449719</v>
      </c>
      <c r="H15" s="56">
        <v>1148004</v>
      </c>
      <c r="I15" s="57">
        <f t="shared" si="4"/>
        <v>8.993136684322607</v>
      </c>
      <c r="J15" s="56">
        <v>419133</v>
      </c>
      <c r="K15" s="57">
        <f t="shared" si="5"/>
        <v>10.715964983648822</v>
      </c>
      <c r="L15" s="56">
        <v>163585</v>
      </c>
      <c r="M15" s="57">
        <f t="shared" si="6"/>
        <v>11.732282388940494</v>
      </c>
    </row>
    <row r="16" spans="1:13" s="60" customFormat="1" ht="15" customHeight="1">
      <c r="A16" s="45">
        <v>1999</v>
      </c>
      <c r="B16" s="79">
        <f t="shared" si="0"/>
        <v>2369945</v>
      </c>
      <c r="C16" s="134">
        <f t="shared" si="1"/>
        <v>11.476567269908436</v>
      </c>
      <c r="D16" s="13">
        <v>94411</v>
      </c>
      <c r="E16" s="134">
        <f t="shared" si="2"/>
        <v>10.971237819857306</v>
      </c>
      <c r="F16" s="56">
        <v>357835</v>
      </c>
      <c r="G16" s="57">
        <f t="shared" si="3"/>
        <v>15.371470761770576</v>
      </c>
      <c r="H16" s="56">
        <v>1257562</v>
      </c>
      <c r="I16" s="57">
        <f t="shared" si="4"/>
        <v>9.543346538862234</v>
      </c>
      <c r="J16" s="56">
        <v>473136</v>
      </c>
      <c r="K16" s="57">
        <f t="shared" si="5"/>
        <v>12.884454337883202</v>
      </c>
      <c r="L16" s="56">
        <v>187001</v>
      </c>
      <c r="M16" s="57">
        <f t="shared" si="6"/>
        <v>14.3142708683559</v>
      </c>
    </row>
    <row r="17" spans="1:13" s="60" customFormat="1" ht="15" customHeight="1">
      <c r="A17" s="45">
        <v>2000</v>
      </c>
      <c r="B17" s="79">
        <f t="shared" si="0"/>
        <v>2694245</v>
      </c>
      <c r="C17" s="134">
        <f t="shared" si="1"/>
        <v>13.683861861773163</v>
      </c>
      <c r="D17" s="13">
        <v>115058</v>
      </c>
      <c r="E17" s="134">
        <f t="shared" si="2"/>
        <v>21.869273707512896</v>
      </c>
      <c r="F17" s="56">
        <v>413709</v>
      </c>
      <c r="G17" s="57">
        <f t="shared" si="3"/>
        <v>15.614459178112817</v>
      </c>
      <c r="H17" s="56">
        <v>1398039</v>
      </c>
      <c r="I17" s="57">
        <f t="shared" si="4"/>
        <v>11.170582444444092</v>
      </c>
      <c r="J17" s="56">
        <v>542435</v>
      </c>
      <c r="K17" s="57">
        <f t="shared" si="5"/>
        <v>14.646740049372697</v>
      </c>
      <c r="L17" s="56">
        <v>225004</v>
      </c>
      <c r="M17" s="57">
        <f t="shared" si="6"/>
        <v>20.322351217373168</v>
      </c>
    </row>
    <row r="18" spans="1:13" s="60" customFormat="1" ht="15" customHeight="1">
      <c r="A18" s="45">
        <v>2001</v>
      </c>
      <c r="B18" s="79">
        <f t="shared" si="0"/>
        <v>3030754</v>
      </c>
      <c r="C18" s="134">
        <f t="shared" si="1"/>
        <v>12.489918325913196</v>
      </c>
      <c r="D18" s="13">
        <v>141892</v>
      </c>
      <c r="E18" s="134">
        <f t="shared" si="2"/>
        <v>23.322150567539847</v>
      </c>
      <c r="F18" s="56">
        <v>460315</v>
      </c>
      <c r="G18" s="57">
        <f t="shared" si="3"/>
        <v>11.26540636050944</v>
      </c>
      <c r="H18" s="56">
        <v>1566610</v>
      </c>
      <c r="I18" s="57">
        <f t="shared" si="4"/>
        <v>12.057675072011582</v>
      </c>
      <c r="J18" s="56">
        <v>601588</v>
      </c>
      <c r="K18" s="57">
        <f t="shared" si="5"/>
        <v>10.905085401937558</v>
      </c>
      <c r="L18" s="56">
        <v>260349</v>
      </c>
      <c r="M18" s="57">
        <f t="shared" si="6"/>
        <v>15.70860962471778</v>
      </c>
    </row>
    <row r="19" spans="1:13" s="60" customFormat="1" ht="15" customHeight="1">
      <c r="A19" s="45">
        <v>2002</v>
      </c>
      <c r="B19" s="79">
        <f t="shared" si="0"/>
        <v>3479913</v>
      </c>
      <c r="C19" s="134">
        <f t="shared" si="1"/>
        <v>14.820041481426735</v>
      </c>
      <c r="D19" s="13">
        <v>190111</v>
      </c>
      <c r="E19" s="134">
        <f t="shared" si="2"/>
        <v>33.982888393989796</v>
      </c>
      <c r="F19" s="13">
        <v>542409</v>
      </c>
      <c r="G19" s="57">
        <f t="shared" si="3"/>
        <v>17.834309114410786</v>
      </c>
      <c r="H19" s="56">
        <v>1746277</v>
      </c>
      <c r="I19" s="57">
        <f t="shared" si="4"/>
        <v>11.468521201830704</v>
      </c>
      <c r="J19" s="56">
        <v>677655</v>
      </c>
      <c r="K19" s="57">
        <f t="shared" si="5"/>
        <v>12.644367906274725</v>
      </c>
      <c r="L19" s="56">
        <v>323461</v>
      </c>
      <c r="M19" s="57">
        <f t="shared" si="6"/>
        <v>24.24130686117481</v>
      </c>
    </row>
    <row r="20" spans="1:13" ht="3.75" customHeight="1">
      <c r="A20" s="129"/>
      <c r="B20" s="5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</row>
    <row r="21" spans="3:5" ht="3.75" customHeight="1">
      <c r="C21" s="8"/>
      <c r="D21" s="8"/>
      <c r="E21" s="8"/>
    </row>
    <row r="22" spans="1:5" ht="12.75">
      <c r="A22" s="20" t="s">
        <v>8</v>
      </c>
      <c r="C22" s="8"/>
      <c r="D22" s="8"/>
      <c r="E22" s="8"/>
    </row>
    <row r="23" spans="3:5" ht="12.75">
      <c r="C23" s="8"/>
      <c r="D23" s="8"/>
      <c r="E23" s="8"/>
    </row>
    <row r="24" spans="3:5" ht="12.75">
      <c r="C24" s="8"/>
      <c r="D24" s="8"/>
      <c r="E24" s="8"/>
    </row>
    <row r="25" spans="3:5" ht="12.75">
      <c r="C25" s="8"/>
      <c r="D25" s="8"/>
      <c r="E25" s="8"/>
    </row>
    <row r="26" spans="3:5" ht="12.75">
      <c r="C26" s="8"/>
      <c r="D26" s="8"/>
      <c r="E26" s="8"/>
    </row>
    <row r="27" spans="3:5" ht="12.75">
      <c r="C27" s="8"/>
      <c r="D27" s="8"/>
      <c r="E27" s="8"/>
    </row>
    <row r="28" spans="3:5" ht="12.75">
      <c r="C28" s="8"/>
      <c r="D28" s="8"/>
      <c r="E28" s="8"/>
    </row>
    <row r="29" spans="3:5" ht="12.75">
      <c r="C29" s="8"/>
      <c r="D29" s="8"/>
      <c r="E29" s="8"/>
    </row>
    <row r="30" spans="3:5" ht="12.75">
      <c r="C30" s="8"/>
      <c r="D30" s="8"/>
      <c r="E30" s="8"/>
    </row>
    <row r="31" spans="3:5" ht="12.75">
      <c r="C31" s="8"/>
      <c r="D31" s="8"/>
      <c r="E31" s="8"/>
    </row>
  </sheetData>
  <mergeCells count="1">
    <mergeCell ref="A1:M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E21" sqref="E21"/>
    </sheetView>
  </sheetViews>
  <sheetFormatPr defaultColWidth="9.140625" defaultRowHeight="12.75"/>
  <cols>
    <col min="1" max="1" width="17.00390625" style="8" customWidth="1"/>
    <col min="2" max="7" width="10.7109375" style="8" customWidth="1"/>
    <col min="8" max="8" width="9.57421875" style="8" customWidth="1"/>
    <col min="9" max="16384" width="11.421875" style="137" customWidth="1"/>
  </cols>
  <sheetData>
    <row r="1" spans="1:8" ht="15">
      <c r="A1" s="286" t="s">
        <v>0</v>
      </c>
      <c r="B1" s="286"/>
      <c r="C1" s="286"/>
      <c r="D1" s="286"/>
      <c r="E1" s="286"/>
      <c r="F1" s="286"/>
      <c r="G1" s="286"/>
      <c r="H1" s="286"/>
    </row>
    <row r="2" spans="1:4" ht="12.75">
      <c r="A2" s="152"/>
      <c r="B2" s="139"/>
      <c r="C2" s="139"/>
      <c r="D2" s="139"/>
    </row>
    <row r="3" spans="1:4" ht="12.75">
      <c r="A3" s="152" t="s">
        <v>16</v>
      </c>
      <c r="B3" s="140"/>
      <c r="C3" s="140"/>
      <c r="D3" s="140"/>
    </row>
    <row r="4" spans="1:8" ht="12.75">
      <c r="A4" s="21" t="s">
        <v>70</v>
      </c>
      <c r="B4" s="112"/>
      <c r="C4" s="112"/>
      <c r="D4" s="112"/>
      <c r="E4" s="112"/>
      <c r="F4" s="112"/>
      <c r="G4" s="112"/>
      <c r="H4" s="112"/>
    </row>
    <row r="5" ht="12.75" customHeight="1"/>
    <row r="6" spans="1:8" s="138" customFormat="1" ht="24.75" customHeight="1">
      <c r="A6" s="154" t="s">
        <v>57</v>
      </c>
      <c r="B6" s="32">
        <v>1992</v>
      </c>
      <c r="C6" s="32">
        <v>1994</v>
      </c>
      <c r="D6" s="32">
        <v>1996</v>
      </c>
      <c r="E6" s="32">
        <v>1998</v>
      </c>
      <c r="F6" s="32">
        <v>2000</v>
      </c>
      <c r="G6" s="32">
        <v>2002</v>
      </c>
      <c r="H6" s="172" t="s">
        <v>68</v>
      </c>
    </row>
    <row r="7" spans="1:8" ht="3" customHeight="1">
      <c r="A7" s="17"/>
      <c r="B7" s="17"/>
      <c r="C7" s="17"/>
      <c r="D7" s="17"/>
      <c r="E7" s="17"/>
      <c r="F7" s="17"/>
      <c r="G7" s="17"/>
      <c r="H7" s="17"/>
    </row>
    <row r="8" spans="1:8" ht="12.75">
      <c r="A8" s="153" t="s">
        <v>33</v>
      </c>
      <c r="B8" s="136">
        <f aca="true" t="shared" si="0" ref="B8:G8">B10+B19+B30+B36+B41</f>
        <v>1535788</v>
      </c>
      <c r="C8" s="136">
        <f t="shared" si="0"/>
        <v>1661034</v>
      </c>
      <c r="D8" s="136">
        <f t="shared" si="0"/>
        <v>1868529</v>
      </c>
      <c r="E8" s="136">
        <f t="shared" si="0"/>
        <v>2125958</v>
      </c>
      <c r="F8" s="136">
        <f t="shared" si="0"/>
        <v>2694245</v>
      </c>
      <c r="G8" s="136">
        <f t="shared" si="0"/>
        <v>3479913</v>
      </c>
      <c r="H8" s="168">
        <f>(G8-B8)/B8*100</f>
        <v>126.58810981724041</v>
      </c>
    </row>
    <row r="9" spans="1:8" ht="3" customHeight="1">
      <c r="A9" s="10"/>
      <c r="B9" s="13"/>
      <c r="C9" s="13"/>
      <c r="D9" s="13"/>
      <c r="E9" s="13"/>
      <c r="F9" s="13"/>
      <c r="G9" s="13"/>
      <c r="H9" s="102"/>
    </row>
    <row r="10" spans="1:8" ht="15" customHeight="1">
      <c r="A10" s="153" t="s">
        <v>27</v>
      </c>
      <c r="B10" s="136">
        <f aca="true" t="shared" si="1" ref="B10:G10">SUM(B11:B17)</f>
        <v>52230</v>
      </c>
      <c r="C10" s="136">
        <f t="shared" si="1"/>
        <v>64254</v>
      </c>
      <c r="D10" s="136">
        <f t="shared" si="1"/>
        <v>77169</v>
      </c>
      <c r="E10" s="136">
        <f t="shared" si="1"/>
        <v>85077</v>
      </c>
      <c r="F10" s="136">
        <f t="shared" si="1"/>
        <v>115058</v>
      </c>
      <c r="G10" s="136">
        <f t="shared" si="1"/>
        <v>190111</v>
      </c>
      <c r="H10" s="168">
        <f>(G10-B10)/B10*100</f>
        <v>263.98812942753204</v>
      </c>
    </row>
    <row r="11" spans="1:8" ht="15" customHeight="1">
      <c r="A11" s="10" t="s">
        <v>34</v>
      </c>
      <c r="B11" s="131">
        <v>4505</v>
      </c>
      <c r="C11" s="131">
        <v>5533</v>
      </c>
      <c r="D11" s="13">
        <v>7196</v>
      </c>
      <c r="E11" s="107">
        <v>9306</v>
      </c>
      <c r="F11" s="13">
        <v>15651</v>
      </c>
      <c r="G11" s="107">
        <v>22219</v>
      </c>
      <c r="H11" s="114">
        <f aca="true" t="shared" si="2" ref="H11:H45">(G11-B11)/B11*100</f>
        <v>393.20754716981133</v>
      </c>
    </row>
    <row r="12" spans="1:8" ht="15" customHeight="1">
      <c r="A12" s="10" t="s">
        <v>35</v>
      </c>
      <c r="B12" s="13">
        <v>2433</v>
      </c>
      <c r="C12" s="13">
        <v>2672</v>
      </c>
      <c r="D12" s="13">
        <v>2900</v>
      </c>
      <c r="E12" s="107">
        <v>3514</v>
      </c>
      <c r="F12" s="13">
        <v>4498</v>
      </c>
      <c r="G12" s="107">
        <v>9801</v>
      </c>
      <c r="H12" s="114">
        <f t="shared" si="2"/>
        <v>302.8360049321825</v>
      </c>
    </row>
    <row r="13" spans="1:8" ht="15" customHeight="1">
      <c r="A13" s="10" t="s">
        <v>36</v>
      </c>
      <c r="B13" s="13">
        <v>9557</v>
      </c>
      <c r="C13" s="13">
        <v>12094</v>
      </c>
      <c r="D13" s="13">
        <v>20344</v>
      </c>
      <c r="E13" s="107">
        <v>20096</v>
      </c>
      <c r="F13" s="13">
        <v>30982</v>
      </c>
      <c r="G13" s="107">
        <v>57038</v>
      </c>
      <c r="H13" s="114">
        <f t="shared" si="2"/>
        <v>496.8190854870775</v>
      </c>
    </row>
    <row r="14" spans="1:8" ht="15" customHeight="1">
      <c r="A14" s="10" t="s">
        <v>37</v>
      </c>
      <c r="B14" s="13">
        <v>1191</v>
      </c>
      <c r="C14" s="13">
        <v>3131</v>
      </c>
      <c r="D14" s="13">
        <v>2594</v>
      </c>
      <c r="E14" s="107">
        <v>3347</v>
      </c>
      <c r="F14" s="13">
        <v>4006</v>
      </c>
      <c r="G14" s="107">
        <v>4172</v>
      </c>
      <c r="H14" s="114">
        <f t="shared" si="2"/>
        <v>250.29387069689335</v>
      </c>
    </row>
    <row r="15" spans="1:8" ht="15" customHeight="1">
      <c r="A15" s="10" t="s">
        <v>38</v>
      </c>
      <c r="B15" s="13">
        <v>31559</v>
      </c>
      <c r="C15" s="13">
        <v>35453</v>
      </c>
      <c r="D15" s="13">
        <v>36394</v>
      </c>
      <c r="E15" s="107">
        <v>38902</v>
      </c>
      <c r="F15" s="13">
        <v>46440</v>
      </c>
      <c r="G15" s="107">
        <v>61175</v>
      </c>
      <c r="H15" s="114">
        <f t="shared" si="2"/>
        <v>93.84327767039512</v>
      </c>
    </row>
    <row r="16" spans="1:8" ht="15" customHeight="1">
      <c r="A16" s="10" t="s">
        <v>39</v>
      </c>
      <c r="B16" s="131">
        <v>917</v>
      </c>
      <c r="C16" s="131">
        <v>1861</v>
      </c>
      <c r="D16" s="13">
        <v>2593</v>
      </c>
      <c r="E16" s="107">
        <v>2713</v>
      </c>
      <c r="F16" s="13">
        <v>4348</v>
      </c>
      <c r="G16" s="107">
        <v>8776</v>
      </c>
      <c r="H16" s="114">
        <f t="shared" si="2"/>
        <v>857.0338058887677</v>
      </c>
    </row>
    <row r="17" spans="1:8" ht="15" customHeight="1">
      <c r="A17" s="10" t="s">
        <v>40</v>
      </c>
      <c r="B17" s="13">
        <v>2068</v>
      </c>
      <c r="C17" s="131">
        <v>3510</v>
      </c>
      <c r="D17" s="13">
        <v>5148</v>
      </c>
      <c r="E17" s="107">
        <v>7199</v>
      </c>
      <c r="F17" s="13">
        <v>9133</v>
      </c>
      <c r="G17" s="107">
        <v>26930</v>
      </c>
      <c r="H17" s="114">
        <f t="shared" si="2"/>
        <v>1202.2243713733076</v>
      </c>
    </row>
    <row r="18" spans="1:8" ht="3" customHeight="1">
      <c r="A18" s="10"/>
      <c r="B18" s="13"/>
      <c r="C18" s="13"/>
      <c r="D18" s="13"/>
      <c r="E18" s="10"/>
      <c r="F18" s="13"/>
      <c r="G18" s="10"/>
      <c r="H18" s="102" t="e">
        <f t="shared" si="2"/>
        <v>#DIV/0!</v>
      </c>
    </row>
    <row r="19" spans="1:8" ht="15" customHeight="1">
      <c r="A19" s="153" t="s">
        <v>28</v>
      </c>
      <c r="B19" s="136">
        <f aca="true" t="shared" si="3" ref="B19:G19">SUM(B20:B28)</f>
        <v>245741</v>
      </c>
      <c r="C19" s="136">
        <f t="shared" si="3"/>
        <v>264396</v>
      </c>
      <c r="D19" s="136">
        <f t="shared" si="3"/>
        <v>279428</v>
      </c>
      <c r="E19" s="136">
        <f t="shared" si="3"/>
        <v>310159</v>
      </c>
      <c r="F19" s="136">
        <f t="shared" si="3"/>
        <v>413709</v>
      </c>
      <c r="G19" s="136">
        <f t="shared" si="3"/>
        <v>542409</v>
      </c>
      <c r="H19" s="168">
        <f t="shared" si="2"/>
        <v>120.72385153474595</v>
      </c>
    </row>
    <row r="20" spans="1:8" ht="15" customHeight="1">
      <c r="A20" s="10" t="s">
        <v>41</v>
      </c>
      <c r="B20" s="13">
        <v>11725</v>
      </c>
      <c r="C20" s="13">
        <v>18178</v>
      </c>
      <c r="D20" s="13">
        <v>19076</v>
      </c>
      <c r="E20" s="107">
        <v>20476</v>
      </c>
      <c r="F20" s="13">
        <v>27008</v>
      </c>
      <c r="G20" s="79">
        <v>45221</v>
      </c>
      <c r="H20" s="114">
        <f t="shared" si="2"/>
        <v>285.68017057569296</v>
      </c>
    </row>
    <row r="21" spans="1:8" ht="15" customHeight="1">
      <c r="A21" s="10" t="s">
        <v>42</v>
      </c>
      <c r="B21" s="13">
        <v>9559</v>
      </c>
      <c r="C21" s="13">
        <v>10749</v>
      </c>
      <c r="D21" s="13">
        <v>13743</v>
      </c>
      <c r="E21" s="107">
        <v>16374</v>
      </c>
      <c r="F21" s="13">
        <v>31117</v>
      </c>
      <c r="G21" s="107">
        <v>49814</v>
      </c>
      <c r="H21" s="114">
        <f t="shared" si="2"/>
        <v>421.12145621926976</v>
      </c>
    </row>
    <row r="22" spans="1:8" ht="15" customHeight="1">
      <c r="A22" s="10" t="s">
        <v>43</v>
      </c>
      <c r="B22" s="13">
        <v>38823</v>
      </c>
      <c r="C22" s="13">
        <v>36820</v>
      </c>
      <c r="D22" s="13">
        <v>41238</v>
      </c>
      <c r="E22" s="107">
        <v>46496</v>
      </c>
      <c r="F22" s="13">
        <v>56717</v>
      </c>
      <c r="G22" s="107">
        <v>74271</v>
      </c>
      <c r="H22" s="114">
        <f t="shared" si="2"/>
        <v>91.30669963681322</v>
      </c>
    </row>
    <row r="23" spans="1:8" ht="15" customHeight="1">
      <c r="A23" s="10" t="s">
        <v>61</v>
      </c>
      <c r="B23" s="13">
        <v>18580</v>
      </c>
      <c r="C23" s="13">
        <v>18497</v>
      </c>
      <c r="D23" s="13">
        <v>20087</v>
      </c>
      <c r="E23" s="107">
        <v>24391</v>
      </c>
      <c r="F23" s="13">
        <v>38836</v>
      </c>
      <c r="G23" s="107">
        <v>43195</v>
      </c>
      <c r="H23" s="114">
        <f t="shared" si="2"/>
        <v>132.481162540366</v>
      </c>
    </row>
    <row r="24" spans="1:8" ht="15" customHeight="1">
      <c r="A24" s="10" t="s">
        <v>44</v>
      </c>
      <c r="B24" s="13">
        <v>31409</v>
      </c>
      <c r="C24" s="13">
        <v>32357</v>
      </c>
      <c r="D24" s="13">
        <v>33984</v>
      </c>
      <c r="E24" s="107">
        <v>35587</v>
      </c>
      <c r="F24" s="13">
        <v>42636</v>
      </c>
      <c r="G24" s="107">
        <v>47500</v>
      </c>
      <c r="H24" s="114">
        <f t="shared" si="2"/>
        <v>51.230539017479074</v>
      </c>
    </row>
    <row r="25" spans="1:8" ht="15" customHeight="1">
      <c r="A25" s="10" t="s">
        <v>45</v>
      </c>
      <c r="B25" s="13">
        <v>64798</v>
      </c>
      <c r="C25" s="13">
        <v>66673</v>
      </c>
      <c r="D25" s="13">
        <v>68302</v>
      </c>
      <c r="E25" s="107">
        <v>70820</v>
      </c>
      <c r="F25" s="13">
        <v>86011</v>
      </c>
      <c r="G25" s="107">
        <v>109207</v>
      </c>
      <c r="H25" s="114">
        <f t="shared" si="2"/>
        <v>68.53452267045279</v>
      </c>
    </row>
    <row r="26" spans="1:8" ht="15" customHeight="1">
      <c r="A26" s="10" t="s">
        <v>46</v>
      </c>
      <c r="B26" s="13">
        <v>14666</v>
      </c>
      <c r="C26" s="131">
        <v>16829</v>
      </c>
      <c r="D26" s="13">
        <v>14668</v>
      </c>
      <c r="E26" s="107">
        <v>17638</v>
      </c>
      <c r="F26" s="13">
        <v>22651</v>
      </c>
      <c r="G26" s="107">
        <v>31268</v>
      </c>
      <c r="H26" s="114">
        <f t="shared" si="2"/>
        <v>113.20060002727396</v>
      </c>
    </row>
    <row r="27" spans="1:8" ht="15" customHeight="1">
      <c r="A27" s="10" t="s">
        <v>47</v>
      </c>
      <c r="B27" s="13">
        <v>9650</v>
      </c>
      <c r="C27" s="13">
        <v>10757</v>
      </c>
      <c r="D27" s="13">
        <v>11775</v>
      </c>
      <c r="E27" s="107">
        <v>14239</v>
      </c>
      <c r="F27" s="13">
        <v>19542</v>
      </c>
      <c r="G27" s="107">
        <v>24308</v>
      </c>
      <c r="H27" s="114">
        <f t="shared" si="2"/>
        <v>151.8963730569948</v>
      </c>
    </row>
    <row r="28" spans="1:8" ht="15" customHeight="1">
      <c r="A28" s="10" t="s">
        <v>48</v>
      </c>
      <c r="B28" s="13">
        <v>46531</v>
      </c>
      <c r="C28" s="13">
        <v>53536</v>
      </c>
      <c r="D28" s="13">
        <v>56555</v>
      </c>
      <c r="E28" s="107">
        <v>64138</v>
      </c>
      <c r="F28" s="13">
        <v>89191</v>
      </c>
      <c r="G28" s="107">
        <v>117625</v>
      </c>
      <c r="H28" s="114">
        <f t="shared" si="2"/>
        <v>152.78846360490857</v>
      </c>
    </row>
    <row r="29" spans="1:8" ht="3" customHeight="1">
      <c r="A29" s="10"/>
      <c r="B29" s="13"/>
      <c r="C29" s="13"/>
      <c r="D29" s="13"/>
      <c r="E29" s="10"/>
      <c r="F29" s="13"/>
      <c r="G29" s="10"/>
      <c r="H29" s="102" t="e">
        <f t="shared" si="2"/>
        <v>#DIV/0!</v>
      </c>
    </row>
    <row r="30" spans="1:8" ht="15" customHeight="1">
      <c r="A30" s="153" t="s">
        <v>29</v>
      </c>
      <c r="B30" s="136">
        <f aca="true" t="shared" si="4" ref="B30:G30">SUM(B31:B34)</f>
        <v>858372</v>
      </c>
      <c r="C30" s="136">
        <f t="shared" si="4"/>
        <v>916131</v>
      </c>
      <c r="D30" s="136">
        <f t="shared" si="4"/>
        <v>1028297</v>
      </c>
      <c r="E30" s="136">
        <f t="shared" si="4"/>
        <v>1148004</v>
      </c>
      <c r="F30" s="136">
        <f t="shared" si="4"/>
        <v>1398039</v>
      </c>
      <c r="G30" s="136">
        <f t="shared" si="4"/>
        <v>1746277</v>
      </c>
      <c r="H30" s="168">
        <f t="shared" si="2"/>
        <v>103.44058287082989</v>
      </c>
    </row>
    <row r="31" spans="1:8" ht="15" customHeight="1">
      <c r="A31" s="10" t="s">
        <v>49</v>
      </c>
      <c r="B31" s="13">
        <v>144756</v>
      </c>
      <c r="C31" s="13">
        <v>153198</v>
      </c>
      <c r="D31" s="13">
        <v>172797</v>
      </c>
      <c r="E31" s="107">
        <v>199115</v>
      </c>
      <c r="F31" s="13">
        <v>239456</v>
      </c>
      <c r="G31" s="107">
        <v>306895</v>
      </c>
      <c r="H31" s="114">
        <f t="shared" si="2"/>
        <v>112.00848324076378</v>
      </c>
    </row>
    <row r="32" spans="1:8" ht="15" customHeight="1">
      <c r="A32" s="10" t="s">
        <v>50</v>
      </c>
      <c r="B32" s="13">
        <v>19878</v>
      </c>
      <c r="C32" s="13">
        <v>22400</v>
      </c>
      <c r="D32" s="13">
        <v>25280</v>
      </c>
      <c r="E32" s="107">
        <v>31470</v>
      </c>
      <c r="F32" s="13">
        <v>44286</v>
      </c>
      <c r="G32" s="107">
        <v>66489</v>
      </c>
      <c r="H32" s="114">
        <f t="shared" si="2"/>
        <v>234.48536070027166</v>
      </c>
    </row>
    <row r="33" spans="1:8" ht="15" customHeight="1">
      <c r="A33" s="10" t="s">
        <v>51</v>
      </c>
      <c r="B33" s="13">
        <v>193025</v>
      </c>
      <c r="C33" s="13">
        <v>199817</v>
      </c>
      <c r="D33" s="13">
        <v>222135</v>
      </c>
      <c r="E33" s="107">
        <v>238713</v>
      </c>
      <c r="F33" s="13">
        <v>295993</v>
      </c>
      <c r="G33" s="107">
        <v>384197</v>
      </c>
      <c r="H33" s="114">
        <f t="shared" si="2"/>
        <v>99.04002072270431</v>
      </c>
    </row>
    <row r="34" spans="1:8" ht="15" customHeight="1">
      <c r="A34" s="10" t="s">
        <v>52</v>
      </c>
      <c r="B34" s="13">
        <v>500713</v>
      </c>
      <c r="C34" s="13">
        <v>540716</v>
      </c>
      <c r="D34" s="13">
        <v>608085</v>
      </c>
      <c r="E34" s="107">
        <v>678706</v>
      </c>
      <c r="F34" s="13">
        <v>818304</v>
      </c>
      <c r="G34" s="107">
        <v>988696</v>
      </c>
      <c r="H34" s="114">
        <f t="shared" si="2"/>
        <v>97.45762542614233</v>
      </c>
    </row>
    <row r="35" spans="1:8" ht="3" customHeight="1">
      <c r="A35" s="10"/>
      <c r="B35" s="13"/>
      <c r="C35" s="13"/>
      <c r="D35" s="13"/>
      <c r="E35" s="10"/>
      <c r="F35" s="13"/>
      <c r="G35" s="10"/>
      <c r="H35" s="102" t="e">
        <f t="shared" si="2"/>
        <v>#DIV/0!</v>
      </c>
    </row>
    <row r="36" spans="1:8" ht="15" customHeight="1">
      <c r="A36" s="153" t="s">
        <v>30</v>
      </c>
      <c r="B36" s="136">
        <f aca="true" t="shared" si="5" ref="B36:G36">SUM(B37:B39)</f>
        <v>279315</v>
      </c>
      <c r="C36" s="136">
        <f t="shared" si="5"/>
        <v>304852</v>
      </c>
      <c r="D36" s="136">
        <f t="shared" si="5"/>
        <v>349193</v>
      </c>
      <c r="E36" s="136">
        <f t="shared" si="5"/>
        <v>419133</v>
      </c>
      <c r="F36" s="136">
        <f t="shared" si="5"/>
        <v>542435</v>
      </c>
      <c r="G36" s="136">
        <f t="shared" si="5"/>
        <v>677655</v>
      </c>
      <c r="H36" s="168">
        <f t="shared" si="2"/>
        <v>142.6131786692444</v>
      </c>
    </row>
    <row r="37" spans="1:8" ht="15" customHeight="1">
      <c r="A37" s="10" t="s">
        <v>53</v>
      </c>
      <c r="B37" s="13">
        <v>98425</v>
      </c>
      <c r="C37" s="13">
        <v>104949</v>
      </c>
      <c r="D37" s="13">
        <v>115039</v>
      </c>
      <c r="E37" s="107">
        <v>141119</v>
      </c>
      <c r="F37" s="13">
        <v>186113</v>
      </c>
      <c r="G37" s="107">
        <v>238724</v>
      </c>
      <c r="H37" s="114">
        <f t="shared" si="2"/>
        <v>142.54406908813817</v>
      </c>
    </row>
    <row r="38" spans="1:8" ht="15" customHeight="1">
      <c r="A38" s="10" t="s">
        <v>58</v>
      </c>
      <c r="B38" s="13">
        <v>49749</v>
      </c>
      <c r="C38" s="13">
        <v>55820</v>
      </c>
      <c r="D38" s="13">
        <v>69772</v>
      </c>
      <c r="E38" s="107">
        <v>82966</v>
      </c>
      <c r="F38" s="13">
        <v>118059</v>
      </c>
      <c r="G38" s="107">
        <v>153232</v>
      </c>
      <c r="H38" s="114">
        <f t="shared" si="2"/>
        <v>208.01021126052785</v>
      </c>
    </row>
    <row r="39" spans="1:8" ht="15" customHeight="1">
      <c r="A39" s="10" t="s">
        <v>60</v>
      </c>
      <c r="B39" s="13">
        <v>131141</v>
      </c>
      <c r="C39" s="13">
        <v>144083</v>
      </c>
      <c r="D39" s="13">
        <v>164382</v>
      </c>
      <c r="E39" s="107">
        <v>195048</v>
      </c>
      <c r="F39" s="13">
        <v>238263</v>
      </c>
      <c r="G39" s="107">
        <v>285699</v>
      </c>
      <c r="H39" s="114">
        <f t="shared" si="2"/>
        <v>117.85635308561015</v>
      </c>
    </row>
    <row r="40" spans="1:8" ht="3" customHeight="1">
      <c r="A40" s="10"/>
      <c r="B40" s="13"/>
      <c r="C40" s="13"/>
      <c r="D40" s="13"/>
      <c r="E40" s="10"/>
      <c r="F40" s="13"/>
      <c r="G40" s="10"/>
      <c r="H40" s="102" t="e">
        <f t="shared" si="2"/>
        <v>#DIV/0!</v>
      </c>
    </row>
    <row r="41" spans="1:8" ht="15" customHeight="1">
      <c r="A41" s="153" t="s">
        <v>31</v>
      </c>
      <c r="B41" s="136">
        <f aca="true" t="shared" si="6" ref="B41:G41">SUM(B42:B45)</f>
        <v>100130</v>
      </c>
      <c r="C41" s="136">
        <f t="shared" si="6"/>
        <v>111401</v>
      </c>
      <c r="D41" s="136">
        <f t="shared" si="6"/>
        <v>134442</v>
      </c>
      <c r="E41" s="136">
        <f t="shared" si="6"/>
        <v>163585</v>
      </c>
      <c r="F41" s="136">
        <f t="shared" si="6"/>
        <v>225004</v>
      </c>
      <c r="G41" s="136">
        <f t="shared" si="6"/>
        <v>323461</v>
      </c>
      <c r="H41" s="168">
        <f t="shared" si="2"/>
        <v>223.0410466393688</v>
      </c>
    </row>
    <row r="42" spans="1:8" ht="15" customHeight="1">
      <c r="A42" s="10" t="s">
        <v>59</v>
      </c>
      <c r="B42" s="13">
        <v>18086</v>
      </c>
      <c r="C42" s="13">
        <v>19978</v>
      </c>
      <c r="D42" s="13">
        <v>25523</v>
      </c>
      <c r="E42" s="107">
        <v>32925</v>
      </c>
      <c r="F42" s="13">
        <v>42304</v>
      </c>
      <c r="G42" s="107">
        <v>55824</v>
      </c>
      <c r="H42" s="114">
        <f t="shared" si="2"/>
        <v>208.65863098529246</v>
      </c>
    </row>
    <row r="43" spans="1:8" ht="15" customHeight="1">
      <c r="A43" s="10" t="s">
        <v>54</v>
      </c>
      <c r="B43" s="13">
        <v>14198</v>
      </c>
      <c r="C43" s="13">
        <v>17589</v>
      </c>
      <c r="D43" s="13">
        <v>24213</v>
      </c>
      <c r="E43" s="107">
        <v>30336</v>
      </c>
      <c r="F43" s="13">
        <v>42681</v>
      </c>
      <c r="G43" s="107">
        <v>52297</v>
      </c>
      <c r="H43" s="114">
        <f t="shared" si="2"/>
        <v>268.34061135371184</v>
      </c>
    </row>
    <row r="44" spans="1:8" ht="15" customHeight="1">
      <c r="A44" s="10" t="s">
        <v>55</v>
      </c>
      <c r="B44" s="13">
        <v>33993</v>
      </c>
      <c r="C44" s="13">
        <v>38430</v>
      </c>
      <c r="D44" s="13">
        <v>43706</v>
      </c>
      <c r="E44" s="107">
        <v>52777</v>
      </c>
      <c r="F44" s="13">
        <v>72769</v>
      </c>
      <c r="G44" s="107">
        <v>119297</v>
      </c>
      <c r="H44" s="114">
        <f t="shared" si="2"/>
        <v>250.94578295531434</v>
      </c>
    </row>
    <row r="45" spans="1:8" ht="15" customHeight="1">
      <c r="A45" s="10" t="s">
        <v>56</v>
      </c>
      <c r="B45" s="13">
        <v>33853</v>
      </c>
      <c r="C45" s="13">
        <v>35404</v>
      </c>
      <c r="D45" s="13">
        <v>41000</v>
      </c>
      <c r="E45" s="107">
        <v>47547</v>
      </c>
      <c r="F45" s="13">
        <v>67250</v>
      </c>
      <c r="G45" s="107">
        <v>96043</v>
      </c>
      <c r="H45" s="114">
        <f t="shared" si="2"/>
        <v>183.706023099873</v>
      </c>
    </row>
    <row r="46" spans="1:8" ht="6" customHeight="1">
      <c r="A46" s="4"/>
      <c r="B46" s="4"/>
      <c r="C46" s="4"/>
      <c r="D46" s="4"/>
      <c r="E46" s="4"/>
      <c r="F46" s="4"/>
      <c r="G46" s="4"/>
      <c r="H46" s="4"/>
    </row>
    <row r="47" ht="6" customHeight="1"/>
    <row r="48" spans="1:3" ht="12.75">
      <c r="A48" s="20" t="s">
        <v>8</v>
      </c>
      <c r="B48" s="19"/>
      <c r="C48" s="19"/>
    </row>
  </sheetData>
  <mergeCells count="1">
    <mergeCell ref="A1:H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7">
      <selection activeCell="E21" sqref="E21"/>
    </sheetView>
  </sheetViews>
  <sheetFormatPr defaultColWidth="9.140625" defaultRowHeight="12.75"/>
  <cols>
    <col min="1" max="1" width="12.8515625" style="0" customWidth="1"/>
    <col min="2" max="2" width="11.8515625" style="0" customWidth="1"/>
    <col min="3" max="7" width="10.7109375" style="0" customWidth="1"/>
  </cols>
  <sheetData>
    <row r="1" spans="1:9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</row>
    <row r="2" spans="1:5" ht="12.75">
      <c r="A2" s="87"/>
      <c r="C2" s="87"/>
      <c r="D2" s="87"/>
      <c r="E2" s="87"/>
    </row>
    <row r="3" spans="1:5" ht="12.75">
      <c r="A3" s="21" t="s">
        <v>16</v>
      </c>
      <c r="C3" s="21"/>
      <c r="D3" s="21"/>
      <c r="E3" s="21"/>
    </row>
    <row r="4" spans="1:7" ht="24.75" customHeight="1">
      <c r="A4" s="306" t="s">
        <v>83</v>
      </c>
      <c r="B4" s="306"/>
      <c r="C4" s="306"/>
      <c r="D4" s="306"/>
      <c r="E4" s="306"/>
      <c r="F4" s="306"/>
      <c r="G4" s="306"/>
    </row>
    <row r="6" spans="1:7" ht="29.25" customHeight="1">
      <c r="A6" s="182" t="s">
        <v>81</v>
      </c>
      <c r="B6" s="183" t="s">
        <v>82</v>
      </c>
      <c r="C6" s="166">
        <v>1994</v>
      </c>
      <c r="D6" s="166">
        <v>1996</v>
      </c>
      <c r="E6" s="166">
        <v>1998</v>
      </c>
      <c r="F6" s="165">
        <v>2000</v>
      </c>
      <c r="G6" s="167">
        <v>2002</v>
      </c>
    </row>
    <row r="7" ht="3.75" customHeight="1"/>
    <row r="8" spans="1:7" ht="12.75">
      <c r="A8" s="169" t="s">
        <v>67</v>
      </c>
      <c r="B8" s="180"/>
      <c r="C8" s="50">
        <v>1661034</v>
      </c>
      <c r="D8" s="50">
        <v>1868529</v>
      </c>
      <c r="E8" s="50">
        <v>2125958</v>
      </c>
      <c r="F8" s="50">
        <v>2694245</v>
      </c>
      <c r="G8" s="50">
        <v>3479913</v>
      </c>
    </row>
    <row r="9" spans="1:7" ht="3.75" customHeight="1">
      <c r="A9" s="176"/>
      <c r="C9" s="56"/>
      <c r="D9" s="56"/>
      <c r="E9" s="56"/>
      <c r="F9" s="56"/>
      <c r="G9" s="56"/>
    </row>
    <row r="10" spans="2:7" ht="12.75">
      <c r="B10" t="s">
        <v>77</v>
      </c>
      <c r="C10" s="56">
        <v>826259</v>
      </c>
      <c r="D10" s="56">
        <v>919771</v>
      </c>
      <c r="E10" s="56">
        <v>1022150</v>
      </c>
      <c r="F10" s="56">
        <v>1250523</v>
      </c>
      <c r="G10" s="12">
        <v>1585553</v>
      </c>
    </row>
    <row r="11" spans="3:7" ht="12.75">
      <c r="C11" s="179">
        <f>C10/C8*100</f>
        <v>49.7436536518819</v>
      </c>
      <c r="D11" s="179">
        <f>D10/D8*100</f>
        <v>49.22433636298928</v>
      </c>
      <c r="E11" s="179">
        <f>E10/E8*100</f>
        <v>48.07950110020988</v>
      </c>
      <c r="F11" s="179">
        <f>F10/F8*100</f>
        <v>46.41459852389074</v>
      </c>
      <c r="G11" s="179">
        <f>G10/G8*100</f>
        <v>45.56300689126424</v>
      </c>
    </row>
    <row r="12" spans="2:7" ht="12.75">
      <c r="B12" t="s">
        <v>78</v>
      </c>
      <c r="C12" s="56">
        <v>834775</v>
      </c>
      <c r="D12" s="56">
        <v>948758</v>
      </c>
      <c r="E12" s="56">
        <v>1103808</v>
      </c>
      <c r="F12" s="56">
        <v>1443722</v>
      </c>
      <c r="G12" s="56">
        <v>1894360</v>
      </c>
    </row>
    <row r="13" spans="3:7" ht="12.75">
      <c r="C13" s="178">
        <f>C12/C8*100</f>
        <v>50.2563463481181</v>
      </c>
      <c r="D13" s="178">
        <f>D12/D8*100</f>
        <v>50.775663637010716</v>
      </c>
      <c r="E13" s="178">
        <f>E12/E8*100</f>
        <v>51.92049889979011</v>
      </c>
      <c r="F13" s="178">
        <f>F12/F8*100</f>
        <v>53.58540147610926</v>
      </c>
      <c r="G13" s="178">
        <f>G12/G8*100</f>
        <v>54.43699310873576</v>
      </c>
    </row>
    <row r="14" spans="3:7" ht="3.75" customHeight="1">
      <c r="C14" s="13"/>
      <c r="D14" s="13"/>
      <c r="E14" s="13"/>
      <c r="F14" s="56"/>
      <c r="G14" s="56"/>
    </row>
    <row r="15" spans="2:7" ht="15" customHeight="1">
      <c r="B15" t="s">
        <v>79</v>
      </c>
      <c r="C15" s="13">
        <v>907677</v>
      </c>
      <c r="D15" s="13">
        <v>1015900</v>
      </c>
      <c r="E15" s="13">
        <v>1170028</v>
      </c>
      <c r="F15" s="56">
        <v>1515352</v>
      </c>
      <c r="G15" s="12">
        <v>1966283</v>
      </c>
    </row>
    <row r="16" spans="3:7" ht="15" customHeight="1">
      <c r="C16" s="102">
        <f>C15/C8*100</f>
        <v>54.64529925335665</v>
      </c>
      <c r="D16" s="102">
        <f>D15/D8*100</f>
        <v>54.36897152787032</v>
      </c>
      <c r="E16" s="102">
        <f>E15/E8*100</f>
        <v>55.035329954778035</v>
      </c>
      <c r="F16" s="178">
        <f>F15/F8*100</f>
        <v>56.24403125922104</v>
      </c>
      <c r="G16" s="178">
        <f>G15/G8*100</f>
        <v>56.50379765241258</v>
      </c>
    </row>
    <row r="17" spans="3:7" ht="3.75" customHeight="1">
      <c r="C17" s="102"/>
      <c r="D17" s="102"/>
      <c r="E17" s="102"/>
      <c r="F17" s="178"/>
      <c r="G17" s="178"/>
    </row>
    <row r="18" spans="2:7" ht="12.75">
      <c r="B18" t="s">
        <v>80</v>
      </c>
      <c r="C18" s="13">
        <v>906522</v>
      </c>
      <c r="D18" s="13">
        <v>1020526</v>
      </c>
      <c r="E18" s="13">
        <v>1175367</v>
      </c>
      <c r="F18" s="56">
        <v>1510338</v>
      </c>
      <c r="G18" s="12">
        <v>2003755</v>
      </c>
    </row>
    <row r="19" spans="3:7" ht="12.75">
      <c r="C19" s="102">
        <f>C18/C8*100</f>
        <v>54.575764252869</v>
      </c>
      <c r="D19" s="102">
        <f>D18/D8*100</f>
        <v>54.61654595673922</v>
      </c>
      <c r="E19" s="102">
        <f>E18/E8*100</f>
        <v>55.28646379655666</v>
      </c>
      <c r="F19" s="178">
        <f>F18/F8*100</f>
        <v>56.057930886018156</v>
      </c>
      <c r="G19" s="178">
        <f>G18/G8*100</f>
        <v>57.58060618182122</v>
      </c>
    </row>
    <row r="20" spans="3:5" ht="3.75" customHeight="1">
      <c r="C20" s="8"/>
      <c r="D20" s="8"/>
      <c r="E20" s="8"/>
    </row>
    <row r="21" spans="1:7" ht="12.75">
      <c r="A21" s="181" t="s">
        <v>4</v>
      </c>
      <c r="B21" s="180"/>
      <c r="C21" s="136">
        <v>690450</v>
      </c>
      <c r="D21" s="136">
        <v>735427</v>
      </c>
      <c r="E21" s="136">
        <v>804729</v>
      </c>
      <c r="F21" s="136">
        <v>887026</v>
      </c>
      <c r="G21" s="136">
        <v>1051655</v>
      </c>
    </row>
    <row r="22" spans="1:7" ht="3.75" customHeight="1">
      <c r="A22" s="177"/>
      <c r="C22" s="13"/>
      <c r="D22" s="13"/>
      <c r="E22" s="13"/>
      <c r="F22" s="13"/>
      <c r="G22" s="13"/>
    </row>
    <row r="23" spans="2:7" ht="12.75">
      <c r="B23" t="s">
        <v>77</v>
      </c>
      <c r="C23" s="13">
        <v>344869</v>
      </c>
      <c r="D23" s="13">
        <v>362612</v>
      </c>
      <c r="E23" s="13">
        <v>373300</v>
      </c>
      <c r="F23" s="13">
        <v>420937</v>
      </c>
      <c r="G23" s="12">
        <v>460483</v>
      </c>
    </row>
    <row r="24" spans="3:7" ht="12.75">
      <c r="C24" s="102">
        <f>C23/C21*100</f>
        <v>49.948439423564345</v>
      </c>
      <c r="D24" s="102">
        <f>D23/D21*100</f>
        <v>49.30632136160354</v>
      </c>
      <c r="E24" s="102">
        <f>E23/E21*100</f>
        <v>46.38828723706987</v>
      </c>
      <c r="F24" s="102">
        <f>F23/F21*100</f>
        <v>47.454866035493886</v>
      </c>
      <c r="G24" s="102">
        <f>G23/G21*100</f>
        <v>43.786507932734594</v>
      </c>
    </row>
    <row r="25" spans="2:7" ht="12.75">
      <c r="B25" t="s">
        <v>78</v>
      </c>
      <c r="C25" s="13">
        <v>345581</v>
      </c>
      <c r="D25" s="13">
        <v>372815</v>
      </c>
      <c r="E25" s="13">
        <v>431429</v>
      </c>
      <c r="F25" s="13">
        <v>466089</v>
      </c>
      <c r="G25" s="13">
        <v>591172</v>
      </c>
    </row>
    <row r="26" spans="3:9" ht="12.75">
      <c r="C26" s="102">
        <f>C25/C21*100</f>
        <v>50.05156057643566</v>
      </c>
      <c r="D26" s="102">
        <f>D25/D21*100</f>
        <v>50.69367863839646</v>
      </c>
      <c r="E26" s="102">
        <f>E25/E21*100</f>
        <v>53.61171276293013</v>
      </c>
      <c r="F26" s="102">
        <f>F25/F21*100</f>
        <v>52.54513396450612</v>
      </c>
      <c r="G26" s="102">
        <f>G25/G21*100</f>
        <v>56.213492067265406</v>
      </c>
      <c r="I26" s="102"/>
    </row>
    <row r="27" spans="3:7" ht="3.75" customHeight="1">
      <c r="C27" s="102"/>
      <c r="D27" s="102"/>
      <c r="E27" s="102"/>
      <c r="F27" s="102"/>
      <c r="G27" s="102"/>
    </row>
    <row r="28" spans="2:7" ht="12.75">
      <c r="B28" t="s">
        <v>79</v>
      </c>
      <c r="C28" s="13">
        <v>369372</v>
      </c>
      <c r="D28" s="13">
        <v>383087</v>
      </c>
      <c r="E28" s="13">
        <v>428748</v>
      </c>
      <c r="F28" s="13">
        <v>477571</v>
      </c>
      <c r="G28" s="12">
        <v>580591</v>
      </c>
    </row>
    <row r="29" spans="3:7" ht="12.75">
      <c r="C29" s="102">
        <f>C28/C21*100</f>
        <v>53.49728437975233</v>
      </c>
      <c r="D29" s="102">
        <f>D28/D21*100</f>
        <v>52.09041821961935</v>
      </c>
      <c r="E29" s="102">
        <f>E28/E21*100</f>
        <v>53.27855712917019</v>
      </c>
      <c r="F29" s="102">
        <f>F28/F21*100</f>
        <v>53.83957178256331</v>
      </c>
      <c r="G29" s="102">
        <f>G28/G21*100</f>
        <v>55.207363631609226</v>
      </c>
    </row>
    <row r="30" spans="3:7" ht="3.75" customHeight="1">
      <c r="C30" s="102"/>
      <c r="D30" s="102"/>
      <c r="E30" s="102"/>
      <c r="F30" s="102"/>
      <c r="G30" s="102"/>
    </row>
    <row r="31" spans="2:7" ht="15" customHeight="1">
      <c r="B31" t="s">
        <v>80</v>
      </c>
      <c r="C31" s="13">
        <v>248496</v>
      </c>
      <c r="D31" s="13">
        <v>264392</v>
      </c>
      <c r="E31" s="13">
        <v>298336</v>
      </c>
      <c r="F31" s="13">
        <v>314305</v>
      </c>
      <c r="G31" s="12">
        <v>376739</v>
      </c>
    </row>
    <row r="32" spans="3:7" ht="15" customHeight="1">
      <c r="C32" s="102">
        <f>C31/C21*100</f>
        <v>35.99044101672822</v>
      </c>
      <c r="D32" s="102">
        <f>D31/D21*100</f>
        <v>35.95081496871885</v>
      </c>
      <c r="E32" s="102">
        <f>E31/E21*100</f>
        <v>37.072853097129595</v>
      </c>
      <c r="F32" s="102">
        <f>F31/F21*100</f>
        <v>35.43357240937695</v>
      </c>
      <c r="G32" s="102">
        <f>G31/G21*100</f>
        <v>35.82344019664244</v>
      </c>
    </row>
    <row r="33" ht="3.75" customHeight="1"/>
    <row r="34" spans="1:7" ht="12.75">
      <c r="A34" s="169" t="s">
        <v>6</v>
      </c>
      <c r="B34" s="180"/>
      <c r="C34" s="50">
        <v>970584</v>
      </c>
      <c r="D34" s="50">
        <v>1133102</v>
      </c>
      <c r="E34" s="50">
        <v>1321229</v>
      </c>
      <c r="F34" s="50">
        <v>1807219</v>
      </c>
      <c r="G34" s="50">
        <v>2428258</v>
      </c>
    </row>
    <row r="35" spans="1:7" ht="3.75" customHeight="1">
      <c r="A35" s="10"/>
      <c r="C35" s="60"/>
      <c r="D35" s="60"/>
      <c r="E35" s="60"/>
      <c r="F35" s="60"/>
      <c r="G35" s="60"/>
    </row>
    <row r="36" spans="2:7" ht="12.75">
      <c r="B36" t="s">
        <v>77</v>
      </c>
      <c r="C36" s="13">
        <v>481390</v>
      </c>
      <c r="D36" s="13">
        <v>557159</v>
      </c>
      <c r="E36" s="13">
        <v>648850</v>
      </c>
      <c r="F36" s="13">
        <v>829586</v>
      </c>
      <c r="G36" s="13">
        <v>1125070</v>
      </c>
    </row>
    <row r="37" spans="3:7" ht="12.75">
      <c r="C37" s="102">
        <f>C36/C34*100</f>
        <v>49.5979740032805</v>
      </c>
      <c r="D37" s="102">
        <f>D36/D34*100</f>
        <v>49.17112492961799</v>
      </c>
      <c r="E37" s="102">
        <f>E36/E34*100</f>
        <v>49.1095790358825</v>
      </c>
      <c r="F37" s="102">
        <f>F36/F34*100</f>
        <v>45.904010526671094</v>
      </c>
      <c r="G37" s="102">
        <f>G36/G34*100</f>
        <v>46.33239136862722</v>
      </c>
    </row>
    <row r="38" spans="2:7" ht="12.75">
      <c r="B38" t="s">
        <v>78</v>
      </c>
      <c r="C38" s="13">
        <v>489194</v>
      </c>
      <c r="D38" s="13">
        <v>575943</v>
      </c>
      <c r="E38" s="13">
        <v>672379</v>
      </c>
      <c r="F38" s="13">
        <v>977633</v>
      </c>
      <c r="G38" s="13">
        <v>1303188</v>
      </c>
    </row>
    <row r="39" spans="3:7" ht="12.75">
      <c r="C39" s="102">
        <f>C38/C34*100</f>
        <v>50.4020259967195</v>
      </c>
      <c r="D39" s="102">
        <f>D38/D34*100</f>
        <v>50.82887507038202</v>
      </c>
      <c r="E39" s="102">
        <f>E38/E34*100</f>
        <v>50.8904209641175</v>
      </c>
      <c r="F39" s="102">
        <f>F38/F34*100</f>
        <v>54.095989473328906</v>
      </c>
      <c r="G39" s="102">
        <f>G38/G34*100</f>
        <v>53.66760863137278</v>
      </c>
    </row>
    <row r="40" spans="3:7" ht="3.75" customHeight="1">
      <c r="C40" s="102"/>
      <c r="D40" s="102"/>
      <c r="E40" s="102"/>
      <c r="F40" s="102"/>
      <c r="G40" s="102"/>
    </row>
    <row r="41" spans="2:7" ht="12.75">
      <c r="B41" t="s">
        <v>79</v>
      </c>
      <c r="C41" s="13">
        <v>538305</v>
      </c>
      <c r="D41" s="13">
        <v>632813</v>
      </c>
      <c r="E41" s="13">
        <v>741280</v>
      </c>
      <c r="F41" s="13">
        <v>1037781</v>
      </c>
      <c r="G41" s="13">
        <v>1385692</v>
      </c>
    </row>
    <row r="42" spans="3:7" ht="12.75">
      <c r="C42" s="102">
        <f>C41/C34*100</f>
        <v>55.46196928859326</v>
      </c>
      <c r="D42" s="102">
        <f>D41/D34*100</f>
        <v>55.84784070630887</v>
      </c>
      <c r="E42" s="102">
        <f>E41/E34*100</f>
        <v>56.105338287306736</v>
      </c>
      <c r="F42" s="102">
        <f>F41/F34*100</f>
        <v>57.424197067427905</v>
      </c>
      <c r="G42" s="102">
        <f>G41/G34*100</f>
        <v>57.065270659048586</v>
      </c>
    </row>
    <row r="43" spans="3:7" ht="3.75" customHeight="1">
      <c r="C43" s="102"/>
      <c r="D43" s="102"/>
      <c r="E43" s="102"/>
      <c r="F43" s="102"/>
      <c r="G43" s="102"/>
    </row>
    <row r="44" spans="2:7" ht="12.75">
      <c r="B44" t="s">
        <v>80</v>
      </c>
      <c r="C44" s="13">
        <v>658026</v>
      </c>
      <c r="D44" s="13">
        <v>756134</v>
      </c>
      <c r="E44" s="13">
        <v>877031</v>
      </c>
      <c r="F44" s="13">
        <v>1196033</v>
      </c>
      <c r="G44" s="13">
        <v>1627016</v>
      </c>
    </row>
    <row r="45" spans="3:7" ht="12.75">
      <c r="C45" s="102">
        <f>C44/C34*100</f>
        <v>67.79691402289755</v>
      </c>
      <c r="D45" s="102">
        <f>D44/D34*100</f>
        <v>66.73132692378974</v>
      </c>
      <c r="E45" s="102">
        <f>E44/E34*100</f>
        <v>66.37993867830633</v>
      </c>
      <c r="F45" s="102">
        <f>F44/F34*100</f>
        <v>66.18085577896204</v>
      </c>
      <c r="G45" s="102">
        <f>G44/G34*100</f>
        <v>67.00342385364323</v>
      </c>
    </row>
    <row r="46" spans="1:7" ht="3.75" customHeight="1">
      <c r="A46" s="5"/>
      <c r="B46" s="5"/>
      <c r="C46" s="5"/>
      <c r="D46" s="5"/>
      <c r="E46" s="5"/>
      <c r="F46" s="5"/>
      <c r="G46" s="5"/>
    </row>
    <row r="47" ht="12.75">
      <c r="A47" s="20" t="s">
        <v>8</v>
      </c>
    </row>
    <row r="53" ht="3.75" customHeight="1"/>
    <row r="60" ht="3.75" customHeight="1"/>
  </sheetData>
  <mergeCells count="2">
    <mergeCell ref="A4:G4"/>
    <mergeCell ref="A1:I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5"/>
  <sheetViews>
    <sheetView workbookViewId="0" topLeftCell="A1">
      <selection activeCell="E21" sqref="E21"/>
    </sheetView>
  </sheetViews>
  <sheetFormatPr defaultColWidth="9.140625" defaultRowHeight="12.75"/>
  <cols>
    <col min="1" max="1" width="5.7109375" style="0" customWidth="1"/>
    <col min="2" max="2" width="22.421875" style="0" customWidth="1"/>
    <col min="3" max="3" width="9.7109375" style="0" customWidth="1"/>
    <col min="4" max="4" width="5.7109375" style="0" customWidth="1"/>
    <col min="5" max="5" width="0.9921875" style="0" customWidth="1"/>
    <col min="6" max="6" width="9.7109375" style="0" customWidth="1"/>
    <col min="7" max="7" width="7.421875" style="0" customWidth="1"/>
    <col min="8" max="8" width="9.7109375" style="0" customWidth="1"/>
    <col min="9" max="9" width="6.421875" style="0" customWidth="1"/>
    <col min="11" max="13" width="9.140625" style="162" customWidth="1"/>
    <col min="14" max="14" width="12.7109375" style="156" bestFit="1" customWidth="1"/>
    <col min="15" max="24" width="9.140625" style="156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21" ht="12.75">
      <c r="A2" s="26"/>
      <c r="B2" s="8"/>
      <c r="C2" s="8"/>
      <c r="D2" s="8"/>
      <c r="E2" s="8"/>
      <c r="M2" s="163"/>
      <c r="N2" s="155"/>
      <c r="O2" s="155">
        <v>1994</v>
      </c>
      <c r="P2" s="155"/>
      <c r="R2" s="155">
        <v>1998</v>
      </c>
      <c r="S2" s="155"/>
      <c r="T2" s="155"/>
      <c r="U2" s="155">
        <v>2002</v>
      </c>
    </row>
    <row r="3" spans="1:22" ht="12.75">
      <c r="A3" s="21" t="s">
        <v>16</v>
      </c>
      <c r="B3" s="8"/>
      <c r="C3" s="8"/>
      <c r="D3" s="8"/>
      <c r="E3" s="8"/>
      <c r="M3" s="163"/>
      <c r="N3" s="155"/>
      <c r="O3" s="155" t="s">
        <v>62</v>
      </c>
      <c r="P3" s="155" t="s">
        <v>6</v>
      </c>
      <c r="R3" s="155" t="s">
        <v>62</v>
      </c>
      <c r="S3" s="155" t="s">
        <v>6</v>
      </c>
      <c r="U3" s="155" t="s">
        <v>62</v>
      </c>
      <c r="V3" s="155" t="s">
        <v>6</v>
      </c>
    </row>
    <row r="4" spans="1:22" ht="24.75" customHeight="1">
      <c r="A4" s="306" t="s">
        <v>190</v>
      </c>
      <c r="B4" s="306"/>
      <c r="C4" s="306"/>
      <c r="D4" s="306"/>
      <c r="E4" s="306"/>
      <c r="F4" s="306"/>
      <c r="G4" s="306"/>
      <c r="H4" s="306"/>
      <c r="I4" s="306"/>
      <c r="M4" s="163"/>
      <c r="N4" s="155" t="str">
        <f>B11</f>
        <v>Até 2.000</v>
      </c>
      <c r="O4" s="157">
        <f>G11</f>
        <v>13.995365341443986</v>
      </c>
      <c r="P4" s="157">
        <f>I11</f>
        <v>32.26521352093173</v>
      </c>
      <c r="Q4" s="157" t="str">
        <f>N4</f>
        <v>Até 2.000</v>
      </c>
      <c r="R4" s="157">
        <f>G18</f>
        <v>10.944678270573075</v>
      </c>
      <c r="S4" s="157">
        <f>I18</f>
        <v>24.107781467103734</v>
      </c>
      <c r="T4" s="157" t="str">
        <f>Q4</f>
        <v>Até 2.000</v>
      </c>
      <c r="U4" s="157">
        <f>G25</f>
        <v>7.4456927414408725</v>
      </c>
      <c r="V4" s="157">
        <f>I25</f>
        <v>23.4102389449556</v>
      </c>
    </row>
    <row r="5" spans="13:22" ht="12.75">
      <c r="M5" s="163"/>
      <c r="N5" s="155" t="str">
        <f>B12</f>
        <v>De 2.001 a  5.000</v>
      </c>
      <c r="O5" s="157">
        <f>G12</f>
        <v>14.143819248316317</v>
      </c>
      <c r="P5" s="157">
        <f>I12</f>
        <v>22.52911649069014</v>
      </c>
      <c r="Q5" s="157" t="str">
        <f>N5</f>
        <v>De 2.001 a  5.000</v>
      </c>
      <c r="R5" s="157">
        <f>G19</f>
        <v>13.63005434127514</v>
      </c>
      <c r="S5" s="157">
        <f>I19</f>
        <v>15.844414556447065</v>
      </c>
      <c r="T5" s="157" t="str">
        <f>Q5</f>
        <v>De 2.001 a  5.000</v>
      </c>
      <c r="U5" s="157">
        <f>G26</f>
        <v>6.235695166190433</v>
      </c>
      <c r="V5" s="157">
        <f>I26</f>
        <v>14.251327494854335</v>
      </c>
    </row>
    <row r="6" spans="1:22" ht="12.75">
      <c r="A6" s="287" t="s">
        <v>2</v>
      </c>
      <c r="B6" s="314" t="s">
        <v>71</v>
      </c>
      <c r="C6" s="317" t="s">
        <v>3</v>
      </c>
      <c r="D6" s="318"/>
      <c r="E6" s="319"/>
      <c r="F6" s="316" t="s">
        <v>4</v>
      </c>
      <c r="G6" s="316"/>
      <c r="H6" s="316" t="s">
        <v>6</v>
      </c>
      <c r="I6" s="317"/>
      <c r="M6" s="163"/>
      <c r="N6" s="155" t="str">
        <f>B13</f>
        <v>De 5.001 a 10.000</v>
      </c>
      <c r="O6" s="157">
        <f>G13</f>
        <v>24.56224201607647</v>
      </c>
      <c r="P6" s="157">
        <f>I13</f>
        <v>17.456088293233766</v>
      </c>
      <c r="Q6" s="157" t="str">
        <f>N6</f>
        <v>De 5.001 a 10.000</v>
      </c>
      <c r="R6" s="157">
        <f>G20</f>
        <v>17.29948839920023</v>
      </c>
      <c r="S6" s="157">
        <f>I20</f>
        <v>22.8177704243549</v>
      </c>
      <c r="T6" s="157" t="str">
        <f>Q6</f>
        <v>De 5.001 a 10.000</v>
      </c>
      <c r="U6" s="157">
        <f>G27</f>
        <v>19.303098449586603</v>
      </c>
      <c r="V6" s="157">
        <f>I27</f>
        <v>13.824478288550887</v>
      </c>
    </row>
    <row r="7" spans="1:22" ht="15" customHeight="1">
      <c r="A7" s="288"/>
      <c r="B7" s="315"/>
      <c r="C7" s="193" t="s">
        <v>14</v>
      </c>
      <c r="D7" s="194" t="s">
        <v>7</v>
      </c>
      <c r="E7" s="195"/>
      <c r="F7" s="193" t="s">
        <v>14</v>
      </c>
      <c r="G7" s="193" t="s">
        <v>7</v>
      </c>
      <c r="H7" s="193" t="s">
        <v>14</v>
      </c>
      <c r="I7" s="194" t="s">
        <v>7</v>
      </c>
      <c r="M7" s="163"/>
      <c r="N7" s="155" t="str">
        <f>B14</f>
        <v>Mais de 10.000</v>
      </c>
      <c r="O7" s="157">
        <f>G14</f>
        <v>47.29857339416323</v>
      </c>
      <c r="P7" s="157">
        <f>I14</f>
        <v>27.749581695144364</v>
      </c>
      <c r="Q7" s="157" t="str">
        <f>N7</f>
        <v>Mais de 10.000</v>
      </c>
      <c r="R7" s="157">
        <f>G21</f>
        <v>58.12577898895156</v>
      </c>
      <c r="S7" s="157">
        <f>I21</f>
        <v>37.2300335520943</v>
      </c>
      <c r="T7" s="157" t="str">
        <f>Q7</f>
        <v>Mais de 10.000</v>
      </c>
      <c r="U7" s="157">
        <f>G28</f>
        <v>67.01551364278208</v>
      </c>
      <c r="V7" s="157">
        <f>I28</f>
        <v>48.513955271639176</v>
      </c>
    </row>
    <row r="8" spans="1:16" ht="6" customHeight="1">
      <c r="A8" s="60"/>
      <c r="B8" s="60"/>
      <c r="C8" s="60"/>
      <c r="D8" s="60"/>
      <c r="E8" s="60"/>
      <c r="F8" s="60"/>
      <c r="G8" s="60"/>
      <c r="H8" s="60"/>
      <c r="I8" s="60"/>
      <c r="M8" s="163"/>
      <c r="N8" s="155"/>
      <c r="O8" s="155"/>
      <c r="P8" s="155"/>
    </row>
    <row r="9" spans="1:16" ht="12.75">
      <c r="A9" s="158">
        <v>1994</v>
      </c>
      <c r="B9" s="158" t="s">
        <v>3</v>
      </c>
      <c r="C9" s="253">
        <f>SUM(C11:C14)</f>
        <v>1661034</v>
      </c>
      <c r="D9" s="51">
        <v>100</v>
      </c>
      <c r="E9" s="158"/>
      <c r="F9" s="50">
        <f>SUM(F11:F14)</f>
        <v>690450</v>
      </c>
      <c r="G9" s="51">
        <v>100</v>
      </c>
      <c r="H9" s="50">
        <f>SUM(H11:H14)</f>
        <v>970584</v>
      </c>
      <c r="I9" s="51">
        <v>100</v>
      </c>
      <c r="J9" s="84"/>
      <c r="K9" s="163"/>
      <c r="L9" s="163"/>
      <c r="M9" s="163"/>
      <c r="N9" s="155"/>
      <c r="O9" s="155"/>
      <c r="P9" s="155"/>
    </row>
    <row r="10" spans="1:16" ht="6" customHeight="1">
      <c r="A10" s="60"/>
      <c r="B10" s="60"/>
      <c r="C10" s="278"/>
      <c r="D10" s="60"/>
      <c r="E10" s="60"/>
      <c r="F10" s="60"/>
      <c r="G10" s="60"/>
      <c r="H10" s="60"/>
      <c r="I10" s="60"/>
      <c r="J10" s="84"/>
      <c r="K10" s="163"/>
      <c r="L10" s="163"/>
      <c r="M10" s="163"/>
      <c r="N10" s="155"/>
      <c r="O10" s="155"/>
      <c r="P10" s="155"/>
    </row>
    <row r="11" spans="1:16" ht="15" customHeight="1">
      <c r="A11" s="60"/>
      <c r="B11" s="63" t="s">
        <v>63</v>
      </c>
      <c r="C11" s="12">
        <f>SUM(F11,H11)</f>
        <v>409792</v>
      </c>
      <c r="D11" s="57">
        <f>(C11/C9)*100</f>
        <v>24.67089776609028</v>
      </c>
      <c r="E11" s="60"/>
      <c r="F11" s="56">
        <v>96631</v>
      </c>
      <c r="G11" s="57">
        <f>(F11/F9)*100</f>
        <v>13.995365341443986</v>
      </c>
      <c r="H11" s="56">
        <v>313161</v>
      </c>
      <c r="I11" s="57">
        <f>(H11/H9)*100</f>
        <v>32.26521352093173</v>
      </c>
      <c r="M11" s="163"/>
      <c r="N11" s="155"/>
      <c r="O11" s="155"/>
      <c r="P11" s="155"/>
    </row>
    <row r="12" spans="1:16" ht="15" customHeight="1">
      <c r="A12" s="60"/>
      <c r="B12" s="63" t="s">
        <v>64</v>
      </c>
      <c r="C12" s="12">
        <f>SUM(F12,H12)</f>
        <v>316320</v>
      </c>
      <c r="D12" s="57">
        <f>(C12/C9)*100</f>
        <v>19.043559614071718</v>
      </c>
      <c r="E12" s="60"/>
      <c r="F12" s="56">
        <v>97656</v>
      </c>
      <c r="G12" s="57">
        <f>(F12/F9)*100</f>
        <v>14.143819248316317</v>
      </c>
      <c r="H12" s="56">
        <v>218664</v>
      </c>
      <c r="I12" s="57">
        <f>(H12/H9)*100</f>
        <v>22.52911649069014</v>
      </c>
      <c r="M12" s="163"/>
      <c r="N12" s="155"/>
      <c r="O12" s="155"/>
      <c r="P12" s="155"/>
    </row>
    <row r="13" spans="1:16" ht="15" customHeight="1">
      <c r="A13" s="60"/>
      <c r="B13" s="63" t="s">
        <v>65</v>
      </c>
      <c r="C13" s="12">
        <f>SUM(F13,H13)</f>
        <v>339016</v>
      </c>
      <c r="D13" s="57">
        <f>(C13/C9)*100</f>
        <v>20.40993742451991</v>
      </c>
      <c r="E13" s="60"/>
      <c r="F13" s="56">
        <v>169590</v>
      </c>
      <c r="G13" s="57">
        <f>(F13/F9)*100</f>
        <v>24.56224201607647</v>
      </c>
      <c r="H13" s="56">
        <v>169426</v>
      </c>
      <c r="I13" s="57">
        <f>(H13/H9)*100</f>
        <v>17.456088293233766</v>
      </c>
      <c r="M13" s="163"/>
      <c r="N13" s="155"/>
      <c r="O13" s="155"/>
      <c r="P13" s="155"/>
    </row>
    <row r="14" spans="1:16" ht="15" customHeight="1">
      <c r="A14" s="60"/>
      <c r="B14" s="63" t="s">
        <v>66</v>
      </c>
      <c r="C14" s="12">
        <f>SUM(F14,H14)</f>
        <v>595906</v>
      </c>
      <c r="D14" s="134">
        <f>(C14/C9)*100</f>
        <v>35.875605195318094</v>
      </c>
      <c r="E14" s="10"/>
      <c r="F14" s="56">
        <v>326573</v>
      </c>
      <c r="G14" s="57">
        <f>(F14/F9)*100</f>
        <v>47.29857339416323</v>
      </c>
      <c r="H14" s="56">
        <v>269333</v>
      </c>
      <c r="I14" s="57">
        <f>(H14/H9)*100</f>
        <v>27.749581695144364</v>
      </c>
      <c r="M14" s="163"/>
      <c r="N14" s="155"/>
      <c r="O14" s="155"/>
      <c r="P14" s="155"/>
    </row>
    <row r="15" spans="1:16" ht="3.75" customHeight="1">
      <c r="A15" s="60"/>
      <c r="B15" s="63"/>
      <c r="C15" s="12"/>
      <c r="D15" s="134"/>
      <c r="E15" s="10"/>
      <c r="F15" s="56"/>
      <c r="G15" s="57"/>
      <c r="H15" s="56"/>
      <c r="I15" s="57"/>
      <c r="M15" s="163"/>
      <c r="N15" s="155"/>
      <c r="O15" s="155"/>
      <c r="P15" s="155"/>
    </row>
    <row r="16" spans="1:16" ht="15" customHeight="1">
      <c r="A16" s="158">
        <v>1998</v>
      </c>
      <c r="B16" s="158" t="s">
        <v>3</v>
      </c>
      <c r="C16" s="253">
        <f>SUM(C18:C21)</f>
        <v>2125958</v>
      </c>
      <c r="D16" s="268">
        <v>100</v>
      </c>
      <c r="E16" s="153"/>
      <c r="F16" s="50">
        <f>SUM(F18:F21)</f>
        <v>804729</v>
      </c>
      <c r="G16" s="51">
        <v>100</v>
      </c>
      <c r="H16" s="50">
        <f>SUM(H18:H21)</f>
        <v>1321229</v>
      </c>
      <c r="I16" s="51">
        <v>100</v>
      </c>
      <c r="M16" s="163"/>
      <c r="N16" s="155"/>
      <c r="O16" s="155"/>
      <c r="P16" s="155"/>
    </row>
    <row r="17" spans="1:16" ht="3.75" customHeight="1">
      <c r="A17" s="60"/>
      <c r="B17" s="60"/>
      <c r="C17" s="12"/>
      <c r="D17" s="134"/>
      <c r="E17" s="10"/>
      <c r="F17" s="56"/>
      <c r="G17" s="57"/>
      <c r="H17" s="56"/>
      <c r="I17" s="57"/>
      <c r="M17" s="163"/>
      <c r="N17" s="155"/>
      <c r="O17" s="155"/>
      <c r="P17" s="155"/>
    </row>
    <row r="18" spans="1:16" ht="15" customHeight="1">
      <c r="A18" s="60"/>
      <c r="B18" s="63" t="s">
        <v>63</v>
      </c>
      <c r="C18" s="12">
        <f>SUM(F18,H18)</f>
        <v>406594</v>
      </c>
      <c r="D18" s="134">
        <f>(C18/C16)*100</f>
        <v>19.12521319800297</v>
      </c>
      <c r="E18" s="10"/>
      <c r="F18" s="56">
        <v>88075</v>
      </c>
      <c r="G18" s="57">
        <f>(F18/F16)*100</f>
        <v>10.944678270573075</v>
      </c>
      <c r="H18" s="56">
        <v>318519</v>
      </c>
      <c r="I18" s="57">
        <f>(H18/H16)*100</f>
        <v>24.107781467103734</v>
      </c>
      <c r="M18" s="163"/>
      <c r="N18" s="155"/>
      <c r="O18" s="155"/>
      <c r="P18" s="155"/>
    </row>
    <row r="19" spans="1:16" ht="15" customHeight="1">
      <c r="A19" s="60"/>
      <c r="B19" s="63" t="s">
        <v>64</v>
      </c>
      <c r="C19" s="12">
        <f>SUM(F19,H19)</f>
        <v>319026</v>
      </c>
      <c r="D19" s="134">
        <f>(C19/C16)*100</f>
        <v>15.006223076843476</v>
      </c>
      <c r="E19" s="10"/>
      <c r="F19" s="56">
        <v>109685</v>
      </c>
      <c r="G19" s="57">
        <f>(F19/F16)*100</f>
        <v>13.63005434127514</v>
      </c>
      <c r="H19" s="56">
        <v>209341</v>
      </c>
      <c r="I19" s="57">
        <f>(H19/H16)*100</f>
        <v>15.844414556447065</v>
      </c>
      <c r="M19" s="163"/>
      <c r="N19" s="155"/>
      <c r="O19" s="155"/>
      <c r="P19" s="155"/>
    </row>
    <row r="20" spans="1:16" ht="15" customHeight="1">
      <c r="A20" s="60"/>
      <c r="B20" s="63" t="s">
        <v>65</v>
      </c>
      <c r="C20" s="12">
        <f>SUM(F20,H20)</f>
        <v>440689</v>
      </c>
      <c r="D20" s="134">
        <f>(C20/C16)*100</f>
        <v>20.728960779093473</v>
      </c>
      <c r="E20" s="10"/>
      <c r="F20" s="56">
        <v>139214</v>
      </c>
      <c r="G20" s="57">
        <f>(F20/F16)*100</f>
        <v>17.29948839920023</v>
      </c>
      <c r="H20" s="56">
        <v>301475</v>
      </c>
      <c r="I20" s="57">
        <f>(H20/H16)*100</f>
        <v>22.8177704243549</v>
      </c>
      <c r="M20" s="163"/>
      <c r="N20" s="155"/>
      <c r="O20" s="155"/>
      <c r="P20" s="155"/>
    </row>
    <row r="21" spans="1:16" ht="15" customHeight="1">
      <c r="A21" s="60"/>
      <c r="B21" s="63" t="s">
        <v>66</v>
      </c>
      <c r="C21" s="12">
        <f>SUM(F21,H21)</f>
        <v>959649</v>
      </c>
      <c r="D21" s="134">
        <f>(C21/C16)*100</f>
        <v>45.13960294606008</v>
      </c>
      <c r="E21" s="10"/>
      <c r="F21" s="56">
        <v>467755</v>
      </c>
      <c r="G21" s="57">
        <f>(F21/F16)*100</f>
        <v>58.12577898895156</v>
      </c>
      <c r="H21" s="56">
        <v>491894</v>
      </c>
      <c r="I21" s="57">
        <f>(H21/H16)*100</f>
        <v>37.2300335520943</v>
      </c>
      <c r="M21" s="163"/>
      <c r="N21" s="155"/>
      <c r="O21" s="155"/>
      <c r="P21" s="155"/>
    </row>
    <row r="22" spans="1:9" ht="3.75" customHeight="1">
      <c r="A22" s="60"/>
      <c r="B22" s="63"/>
      <c r="C22" s="12"/>
      <c r="D22" s="134"/>
      <c r="E22" s="10"/>
      <c r="F22" s="56"/>
      <c r="G22" s="57"/>
      <c r="H22" s="56"/>
      <c r="I22" s="57"/>
    </row>
    <row r="23" spans="1:9" ht="15" customHeight="1">
      <c r="A23" s="158">
        <v>2002</v>
      </c>
      <c r="B23" s="158" t="s">
        <v>3</v>
      </c>
      <c r="C23" s="253">
        <f>SUM(C25:C28)</f>
        <v>3479913</v>
      </c>
      <c r="D23" s="268">
        <v>100</v>
      </c>
      <c r="E23" s="153"/>
      <c r="F23" s="50">
        <f>SUM(F25:F28)</f>
        <v>1051655</v>
      </c>
      <c r="G23" s="51">
        <v>100</v>
      </c>
      <c r="H23" s="50">
        <f>SUM(H25:H28)</f>
        <v>2428258</v>
      </c>
      <c r="I23" s="51">
        <v>100</v>
      </c>
    </row>
    <row r="24" spans="1:24" s="39" customFormat="1" ht="3.75" customHeight="1">
      <c r="A24" s="60"/>
      <c r="B24" s="60"/>
      <c r="C24" s="12"/>
      <c r="D24" s="134"/>
      <c r="E24" s="10"/>
      <c r="F24" s="56"/>
      <c r="G24" s="57"/>
      <c r="H24" s="56"/>
      <c r="I24" s="57"/>
      <c r="K24" s="164"/>
      <c r="L24" s="164"/>
      <c r="M24" s="164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4" s="39" customFormat="1" ht="15" customHeight="1">
      <c r="A25" s="60"/>
      <c r="B25" s="63" t="s">
        <v>63</v>
      </c>
      <c r="C25" s="12">
        <f>SUM(F25,H25)</f>
        <v>646764</v>
      </c>
      <c r="D25" s="134">
        <f>(C25/C23)*100</f>
        <v>18.585637054719474</v>
      </c>
      <c r="E25" s="10"/>
      <c r="F25" s="56">
        <v>78303</v>
      </c>
      <c r="G25" s="57">
        <f>(F25/F23)*100</f>
        <v>7.4456927414408725</v>
      </c>
      <c r="H25" s="56">
        <v>568461</v>
      </c>
      <c r="I25" s="57">
        <f>(H25/H23)*100</f>
        <v>23.4102389449556</v>
      </c>
      <c r="K25" s="164"/>
      <c r="L25" s="164"/>
      <c r="M25" s="164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s="39" customFormat="1" ht="15" customHeight="1">
      <c r="A26" s="60"/>
      <c r="B26" s="63" t="s">
        <v>64</v>
      </c>
      <c r="C26" s="12">
        <f>SUM(F26,H26)</f>
        <v>411637</v>
      </c>
      <c r="D26" s="134">
        <f>(C26/C23)*100</f>
        <v>11.82894514891608</v>
      </c>
      <c r="E26" s="10"/>
      <c r="F26" s="56">
        <v>65578</v>
      </c>
      <c r="G26" s="57">
        <f>(F26/F23)*100</f>
        <v>6.235695166190433</v>
      </c>
      <c r="H26" s="56">
        <v>346059</v>
      </c>
      <c r="I26" s="57">
        <f>(H26/H23)*100</f>
        <v>14.251327494854335</v>
      </c>
      <c r="J26" s="171"/>
      <c r="K26" s="170"/>
      <c r="L26" s="164"/>
      <c r="M26" s="164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s="39" customFormat="1" ht="15" customHeight="1">
      <c r="A27" s="60"/>
      <c r="B27" s="63" t="s">
        <v>65</v>
      </c>
      <c r="C27" s="12">
        <f>SUM(F27,H27)</f>
        <v>538696</v>
      </c>
      <c r="D27" s="134">
        <f>(C27/C23)*100</f>
        <v>15.4801571188705</v>
      </c>
      <c r="E27" s="10"/>
      <c r="F27" s="56">
        <v>203002</v>
      </c>
      <c r="G27" s="57">
        <f>(F27/F23)*100</f>
        <v>19.303098449586603</v>
      </c>
      <c r="H27" s="56">
        <v>335694</v>
      </c>
      <c r="I27" s="57">
        <f>(H27/H23)*100</f>
        <v>13.824478288550887</v>
      </c>
      <c r="J27" s="171"/>
      <c r="K27" s="170"/>
      <c r="L27" s="164"/>
      <c r="M27" s="164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s="39" customFormat="1" ht="15" customHeight="1">
      <c r="A28" s="69"/>
      <c r="B28" s="63" t="s">
        <v>66</v>
      </c>
      <c r="C28" s="12">
        <f>SUM(F28,H28)</f>
        <v>1882816</v>
      </c>
      <c r="D28" s="134">
        <f>(C28/C23)*100</f>
        <v>54.10526067749395</v>
      </c>
      <c r="E28" s="272"/>
      <c r="F28" s="70">
        <v>704772</v>
      </c>
      <c r="G28" s="57">
        <f>(F28/F23)*100</f>
        <v>67.01551364278208</v>
      </c>
      <c r="H28" s="70">
        <v>1178044</v>
      </c>
      <c r="I28" s="57">
        <f>(H28/H23)*100</f>
        <v>48.513955271639176</v>
      </c>
      <c r="K28" s="164"/>
      <c r="L28" s="164"/>
      <c r="M28" s="164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s="39" customFormat="1" ht="3.75" customHeight="1">
      <c r="A29" s="5"/>
      <c r="B29" s="159"/>
      <c r="C29" s="273"/>
      <c r="D29" s="274"/>
      <c r="E29" s="92"/>
      <c r="F29" s="160"/>
      <c r="G29" s="161"/>
      <c r="H29" s="160"/>
      <c r="I29" s="161"/>
      <c r="K29" s="164"/>
      <c r="L29" s="164"/>
      <c r="M29" s="164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s="39" customFormat="1" ht="15" customHeight="1">
      <c r="A30" s="20" t="s">
        <v>8</v>
      </c>
      <c r="C30" s="137"/>
      <c r="D30" s="137"/>
      <c r="E30" s="137"/>
      <c r="K30" s="164"/>
      <c r="L30" s="164"/>
      <c r="M30" s="164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3:24" s="39" customFormat="1" ht="15" customHeight="1">
      <c r="C31" s="137"/>
      <c r="D31" s="137"/>
      <c r="E31" s="137"/>
      <c r="K31" s="164"/>
      <c r="L31" s="164"/>
      <c r="M31" s="164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1:24" s="39" customFormat="1" ht="15" customHeight="1">
      <c r="K32" s="164"/>
      <c r="L32" s="164"/>
      <c r="M32" s="164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9" ht="15" customHeight="1">
      <c r="A33" s="39"/>
      <c r="B33" s="39"/>
      <c r="C33" s="39"/>
      <c r="D33" s="39"/>
      <c r="E33" s="39"/>
      <c r="F33" s="39"/>
      <c r="G33" s="39"/>
      <c r="H33" s="39"/>
      <c r="I33" s="39"/>
    </row>
    <row r="34" ht="15" customHeight="1"/>
    <row r="35" ht="15" customHeight="1"/>
    <row r="36" ht="6" customHeight="1"/>
    <row r="37" spans="1:24" s="39" customFormat="1" ht="15" customHeight="1">
      <c r="A37"/>
      <c r="B37"/>
      <c r="C37"/>
      <c r="D37"/>
      <c r="E37"/>
      <c r="F37"/>
      <c r="G37"/>
      <c r="H37"/>
      <c r="I37"/>
      <c r="K37" s="164"/>
      <c r="L37" s="164"/>
      <c r="M37" s="164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1:24" s="39" customFormat="1" ht="15" customHeight="1">
      <c r="K38" s="164"/>
      <c r="L38" s="175"/>
      <c r="M38" s="164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1:24" s="39" customFormat="1" ht="15" customHeight="1">
      <c r="K39" s="164"/>
      <c r="L39" s="164"/>
      <c r="M39" s="164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1:24" s="39" customFormat="1" ht="15" customHeight="1">
      <c r="K40" s="164"/>
      <c r="L40" s="164"/>
      <c r="M40" s="164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1:24" s="39" customFormat="1" ht="15" customHeight="1">
      <c r="K41" s="164"/>
      <c r="L41" s="164"/>
      <c r="M41" s="164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1:24" s="39" customFormat="1" ht="15" customHeight="1">
      <c r="K42" s="164"/>
      <c r="L42" s="164"/>
      <c r="M42" s="164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1:24" s="39" customFormat="1" ht="15" customHeight="1">
      <c r="K43" s="164"/>
      <c r="L43" s="164"/>
      <c r="M43" s="164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1:24" s="39" customFormat="1" ht="15" customHeight="1">
      <c r="K44" s="164"/>
      <c r="L44" s="164"/>
      <c r="M44" s="164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9" ht="6" customHeight="1">
      <c r="A45" s="39"/>
      <c r="B45" s="39"/>
      <c r="C45" s="39"/>
      <c r="D45" s="39"/>
      <c r="E45" s="39"/>
      <c r="F45" s="39"/>
      <c r="G45" s="39"/>
      <c r="H45" s="39"/>
      <c r="I45" s="39"/>
    </row>
  </sheetData>
  <mergeCells count="7">
    <mergeCell ref="A1:J1"/>
    <mergeCell ref="H6:I6"/>
    <mergeCell ref="A6:A7"/>
    <mergeCell ref="B6:B7"/>
    <mergeCell ref="A4:I4"/>
    <mergeCell ref="F6:G6"/>
    <mergeCell ref="C6:E6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54"/>
  <sheetViews>
    <sheetView workbookViewId="0" topLeftCell="A1">
      <selection activeCell="E21" sqref="E21"/>
    </sheetView>
  </sheetViews>
  <sheetFormatPr defaultColWidth="9.140625" defaultRowHeight="15" customHeight="1"/>
  <cols>
    <col min="1" max="1" width="4.00390625" style="244" customWidth="1"/>
    <col min="2" max="2" width="44.28125" style="227" customWidth="1"/>
    <col min="3" max="3" width="5.140625" style="240" customWidth="1"/>
    <col min="4" max="4" width="12.28125" style="227" customWidth="1"/>
    <col min="5" max="5" width="9.140625" style="227" customWidth="1"/>
    <col min="6" max="8" width="9.140625" style="241" customWidth="1"/>
    <col min="9" max="16384" width="9.140625" style="227" customWidth="1"/>
  </cols>
  <sheetData>
    <row r="1" spans="1:10" ht="15" customHeight="1">
      <c r="A1" s="283" t="s">
        <v>0</v>
      </c>
      <c r="B1" s="283"/>
      <c r="C1" s="283"/>
      <c r="D1" s="283"/>
      <c r="E1" s="283"/>
      <c r="F1" s="283"/>
      <c r="G1" s="283"/>
      <c r="H1" s="206"/>
      <c r="I1" s="206"/>
      <c r="J1" s="206"/>
    </row>
    <row r="2" spans="2:10" ht="15" customHeight="1">
      <c r="B2" s="206"/>
      <c r="C2" s="206"/>
      <c r="D2" s="206"/>
      <c r="E2" s="206"/>
      <c r="F2" s="206"/>
      <c r="G2" s="206"/>
      <c r="H2" s="206"/>
      <c r="I2" s="206"/>
      <c r="J2" s="206"/>
    </row>
    <row r="3" spans="1:8" ht="15" customHeight="1">
      <c r="A3" s="249" t="s">
        <v>16</v>
      </c>
      <c r="C3" s="229"/>
      <c r="D3" s="228"/>
      <c r="E3" s="228"/>
      <c r="F3" s="228"/>
      <c r="G3" s="228"/>
      <c r="H3" s="228"/>
    </row>
    <row r="4" spans="1:8" ht="15" customHeight="1">
      <c r="A4" s="249" t="s">
        <v>179</v>
      </c>
      <c r="C4" s="229"/>
      <c r="D4" s="228"/>
      <c r="E4" s="228"/>
      <c r="F4" s="228"/>
      <c r="G4" s="228"/>
      <c r="H4" s="228"/>
    </row>
    <row r="6" spans="1:8" ht="24.75" customHeight="1">
      <c r="A6" s="289" t="s">
        <v>134</v>
      </c>
      <c r="B6" s="290"/>
      <c r="C6" s="230" t="s">
        <v>135</v>
      </c>
      <c r="D6" s="231" t="s">
        <v>81</v>
      </c>
      <c r="E6" s="232" t="s">
        <v>136</v>
      </c>
      <c r="F6" s="227"/>
      <c r="G6" s="227"/>
      <c r="H6" s="227"/>
    </row>
    <row r="7" spans="1:8" ht="18" customHeight="1">
      <c r="A7" s="250">
        <v>1</v>
      </c>
      <c r="B7" s="242" t="s">
        <v>137</v>
      </c>
      <c r="C7" s="243" t="s">
        <v>138</v>
      </c>
      <c r="D7" s="244" t="s">
        <v>6</v>
      </c>
      <c r="E7" s="245">
        <v>88304</v>
      </c>
      <c r="F7" s="235"/>
      <c r="G7" s="227"/>
      <c r="H7" s="227"/>
    </row>
    <row r="8" spans="1:8" ht="18" customHeight="1">
      <c r="A8" s="250">
        <v>2</v>
      </c>
      <c r="B8" s="242" t="s">
        <v>139</v>
      </c>
      <c r="C8" s="243" t="s">
        <v>140</v>
      </c>
      <c r="D8" s="244" t="s">
        <v>6</v>
      </c>
      <c r="E8" s="245">
        <v>85693</v>
      </c>
      <c r="F8" s="235"/>
      <c r="G8" s="227"/>
      <c r="H8" s="227"/>
    </row>
    <row r="9" spans="1:8" ht="18" customHeight="1">
      <c r="A9" s="250">
        <v>3</v>
      </c>
      <c r="B9" s="242" t="s">
        <v>141</v>
      </c>
      <c r="C9" s="243" t="s">
        <v>138</v>
      </c>
      <c r="D9" s="244" t="s">
        <v>98</v>
      </c>
      <c r="E9" s="245">
        <v>42871</v>
      </c>
      <c r="F9" s="235"/>
      <c r="G9" s="227"/>
      <c r="H9" s="227"/>
    </row>
    <row r="10" spans="1:8" ht="18" customHeight="1">
      <c r="A10" s="250">
        <v>4</v>
      </c>
      <c r="B10" s="242" t="s">
        <v>142</v>
      </c>
      <c r="C10" s="243" t="s">
        <v>143</v>
      </c>
      <c r="D10" s="244" t="s">
        <v>6</v>
      </c>
      <c r="E10" s="245">
        <v>41729</v>
      </c>
      <c r="F10" s="235"/>
      <c r="G10" s="227"/>
      <c r="H10" s="227"/>
    </row>
    <row r="11" spans="1:8" ht="18" customHeight="1">
      <c r="A11" s="250">
        <v>5</v>
      </c>
      <c r="B11" s="242" t="s">
        <v>144</v>
      </c>
      <c r="C11" s="243" t="s">
        <v>138</v>
      </c>
      <c r="D11" s="244" t="s">
        <v>6</v>
      </c>
      <c r="E11" s="245">
        <v>34841</v>
      </c>
      <c r="F11" s="235"/>
      <c r="G11" s="227"/>
      <c r="H11" s="227"/>
    </row>
    <row r="12" spans="1:8" ht="18" customHeight="1">
      <c r="A12" s="250">
        <v>6</v>
      </c>
      <c r="B12" s="242" t="s">
        <v>145</v>
      </c>
      <c r="C12" s="243" t="s">
        <v>146</v>
      </c>
      <c r="D12" s="244" t="s">
        <v>6</v>
      </c>
      <c r="E12" s="245">
        <v>34078</v>
      </c>
      <c r="F12" s="235"/>
      <c r="G12" s="227"/>
      <c r="H12" s="227"/>
    </row>
    <row r="13" spans="1:8" ht="18" customHeight="1">
      <c r="A13" s="250">
        <v>7</v>
      </c>
      <c r="B13" s="242" t="s">
        <v>147</v>
      </c>
      <c r="C13" s="243" t="s">
        <v>143</v>
      </c>
      <c r="D13" s="244" t="s">
        <v>6</v>
      </c>
      <c r="E13" s="245">
        <v>31670</v>
      </c>
      <c r="F13" s="235"/>
      <c r="G13" s="227"/>
      <c r="H13" s="227"/>
    </row>
    <row r="14" spans="1:8" ht="18" customHeight="1">
      <c r="A14" s="250">
        <v>8</v>
      </c>
      <c r="B14" s="242" t="s">
        <v>148</v>
      </c>
      <c r="C14" s="243" t="s">
        <v>149</v>
      </c>
      <c r="D14" s="244" t="s">
        <v>98</v>
      </c>
      <c r="E14" s="245">
        <v>31575</v>
      </c>
      <c r="F14" s="235"/>
      <c r="G14" s="227"/>
      <c r="H14" s="227"/>
    </row>
    <row r="15" spans="1:8" ht="18" customHeight="1">
      <c r="A15" s="250">
        <v>9</v>
      </c>
      <c r="B15" s="242" t="s">
        <v>150</v>
      </c>
      <c r="C15" s="243" t="s">
        <v>151</v>
      </c>
      <c r="D15" s="244" t="s">
        <v>98</v>
      </c>
      <c r="E15" s="245">
        <v>30644</v>
      </c>
      <c r="F15" s="235"/>
      <c r="G15" s="227"/>
      <c r="H15" s="227"/>
    </row>
    <row r="16" spans="1:8" ht="18" customHeight="1">
      <c r="A16" s="250">
        <v>10</v>
      </c>
      <c r="B16" s="242" t="s">
        <v>152</v>
      </c>
      <c r="C16" s="243" t="s">
        <v>153</v>
      </c>
      <c r="D16" s="244" t="s">
        <v>97</v>
      </c>
      <c r="E16" s="245">
        <v>29773</v>
      </c>
      <c r="F16" s="235"/>
      <c r="G16" s="227"/>
      <c r="H16" s="227"/>
    </row>
    <row r="17" spans="1:8" ht="18" customHeight="1">
      <c r="A17" s="250">
        <v>11</v>
      </c>
      <c r="B17" s="242" t="s">
        <v>154</v>
      </c>
      <c r="C17" s="243" t="s">
        <v>155</v>
      </c>
      <c r="D17" s="244" t="s">
        <v>6</v>
      </c>
      <c r="E17" s="245">
        <v>27923</v>
      </c>
      <c r="F17" s="235"/>
      <c r="G17" s="227"/>
      <c r="H17" s="227"/>
    </row>
    <row r="18" spans="1:8" ht="18" customHeight="1">
      <c r="A18" s="250">
        <v>12</v>
      </c>
      <c r="B18" s="242" t="s">
        <v>156</v>
      </c>
      <c r="C18" s="243" t="s">
        <v>140</v>
      </c>
      <c r="D18" s="244" t="s">
        <v>6</v>
      </c>
      <c r="E18" s="245">
        <v>27353</v>
      </c>
      <c r="F18" s="235"/>
      <c r="G18" s="227"/>
      <c r="H18" s="227"/>
    </row>
    <row r="19" spans="1:8" ht="18" customHeight="1">
      <c r="A19" s="250">
        <v>13</v>
      </c>
      <c r="B19" s="242" t="s">
        <v>157</v>
      </c>
      <c r="C19" s="243" t="s">
        <v>143</v>
      </c>
      <c r="D19" s="244" t="s">
        <v>6</v>
      </c>
      <c r="E19" s="245">
        <v>27065</v>
      </c>
      <c r="F19" s="235"/>
      <c r="G19" s="227"/>
      <c r="H19" s="227"/>
    </row>
    <row r="20" spans="1:8" ht="18" customHeight="1">
      <c r="A20" s="250">
        <v>14</v>
      </c>
      <c r="B20" s="242" t="s">
        <v>158</v>
      </c>
      <c r="C20" s="243" t="s">
        <v>140</v>
      </c>
      <c r="D20" s="244" t="s">
        <v>6</v>
      </c>
      <c r="E20" s="245">
        <v>26527</v>
      </c>
      <c r="F20" s="235"/>
      <c r="G20" s="227"/>
      <c r="H20" s="227"/>
    </row>
    <row r="21" spans="1:8" ht="18" customHeight="1">
      <c r="A21" s="250">
        <v>15</v>
      </c>
      <c r="B21" s="242" t="s">
        <v>178</v>
      </c>
      <c r="C21" s="243" t="s">
        <v>140</v>
      </c>
      <c r="D21" s="244" t="s">
        <v>97</v>
      </c>
      <c r="E21" s="245">
        <v>26411</v>
      </c>
      <c r="F21" s="235"/>
      <c r="G21" s="227"/>
      <c r="H21" s="227"/>
    </row>
    <row r="22" spans="1:8" ht="18" customHeight="1">
      <c r="A22" s="250">
        <v>16</v>
      </c>
      <c r="B22" s="242" t="s">
        <v>159</v>
      </c>
      <c r="C22" s="243" t="s">
        <v>143</v>
      </c>
      <c r="D22" s="244" t="s">
        <v>6</v>
      </c>
      <c r="E22" s="245">
        <v>25160</v>
      </c>
      <c r="F22" s="235"/>
      <c r="G22" s="227"/>
      <c r="H22" s="227"/>
    </row>
    <row r="23" spans="1:8" ht="18" customHeight="1">
      <c r="A23" s="250">
        <v>17</v>
      </c>
      <c r="B23" s="242" t="s">
        <v>160</v>
      </c>
      <c r="C23" s="243" t="s">
        <v>138</v>
      </c>
      <c r="D23" s="244" t="s">
        <v>6</v>
      </c>
      <c r="E23" s="245">
        <v>24789</v>
      </c>
      <c r="F23" s="235"/>
      <c r="G23" s="227"/>
      <c r="H23" s="227"/>
    </row>
    <row r="24" spans="1:8" ht="18" customHeight="1">
      <c r="A24" s="250">
        <v>18</v>
      </c>
      <c r="B24" s="242" t="s">
        <v>161</v>
      </c>
      <c r="C24" s="243" t="s">
        <v>138</v>
      </c>
      <c r="D24" s="244" t="s">
        <v>98</v>
      </c>
      <c r="E24" s="245">
        <v>24352</v>
      </c>
      <c r="F24" s="235"/>
      <c r="G24" s="227"/>
      <c r="H24" s="227"/>
    </row>
    <row r="25" spans="1:8" ht="18" customHeight="1">
      <c r="A25" s="250">
        <v>19</v>
      </c>
      <c r="B25" s="242" t="s">
        <v>162</v>
      </c>
      <c r="C25" s="243" t="s">
        <v>149</v>
      </c>
      <c r="D25" s="244" t="s">
        <v>6</v>
      </c>
      <c r="E25" s="245">
        <v>23359</v>
      </c>
      <c r="F25" s="235"/>
      <c r="G25" s="227"/>
      <c r="H25" s="227"/>
    </row>
    <row r="26" spans="1:8" ht="18" customHeight="1">
      <c r="A26" s="250">
        <v>20</v>
      </c>
      <c r="B26" s="242" t="s">
        <v>171</v>
      </c>
      <c r="C26" s="243" t="s">
        <v>138</v>
      </c>
      <c r="D26" s="244" t="s">
        <v>6</v>
      </c>
      <c r="E26" s="245">
        <v>22029</v>
      </c>
      <c r="F26" s="235"/>
      <c r="G26" s="227"/>
      <c r="H26" s="227"/>
    </row>
    <row r="27" spans="1:8" ht="18" customHeight="1">
      <c r="A27" s="250">
        <v>21</v>
      </c>
      <c r="B27" s="242" t="s">
        <v>163</v>
      </c>
      <c r="C27" s="243" t="s">
        <v>140</v>
      </c>
      <c r="D27" s="244" t="s">
        <v>97</v>
      </c>
      <c r="E27" s="245">
        <v>21238</v>
      </c>
      <c r="F27" s="235"/>
      <c r="G27" s="227"/>
      <c r="H27" s="227"/>
    </row>
    <row r="28" spans="1:8" ht="18" customHeight="1">
      <c r="A28" s="250">
        <v>22</v>
      </c>
      <c r="B28" s="242" t="s">
        <v>172</v>
      </c>
      <c r="C28" s="243" t="s">
        <v>164</v>
      </c>
      <c r="D28" s="244" t="s">
        <v>97</v>
      </c>
      <c r="E28" s="245">
        <v>20501</v>
      </c>
      <c r="F28" s="235"/>
      <c r="G28" s="227"/>
      <c r="H28" s="227"/>
    </row>
    <row r="29" spans="1:8" ht="18" customHeight="1">
      <c r="A29" s="250">
        <v>23</v>
      </c>
      <c r="B29" s="242" t="s">
        <v>165</v>
      </c>
      <c r="C29" s="243" t="s">
        <v>138</v>
      </c>
      <c r="D29" s="244" t="s">
        <v>6</v>
      </c>
      <c r="E29" s="245">
        <v>20060</v>
      </c>
      <c r="F29" s="235"/>
      <c r="G29" s="227"/>
      <c r="H29" s="227"/>
    </row>
    <row r="30" spans="1:8" ht="18" customHeight="1">
      <c r="A30" s="250">
        <v>24</v>
      </c>
      <c r="B30" s="242" t="s">
        <v>173</v>
      </c>
      <c r="C30" s="243" t="s">
        <v>138</v>
      </c>
      <c r="D30" s="244" t="s">
        <v>6</v>
      </c>
      <c r="E30" s="245">
        <v>19990</v>
      </c>
      <c r="F30" s="235"/>
      <c r="G30" s="227"/>
      <c r="H30" s="227"/>
    </row>
    <row r="31" spans="1:8" ht="18" customHeight="1">
      <c r="A31" s="250">
        <v>25</v>
      </c>
      <c r="B31" s="242" t="s">
        <v>174</v>
      </c>
      <c r="C31" s="243" t="s">
        <v>146</v>
      </c>
      <c r="D31" s="244" t="s">
        <v>97</v>
      </c>
      <c r="E31" s="245">
        <v>19903</v>
      </c>
      <c r="F31" s="235"/>
      <c r="G31" s="227"/>
      <c r="H31" s="227"/>
    </row>
    <row r="32" spans="1:8" ht="18" customHeight="1">
      <c r="A32" s="250">
        <v>26</v>
      </c>
      <c r="B32" s="242" t="s">
        <v>166</v>
      </c>
      <c r="C32" s="243" t="s">
        <v>138</v>
      </c>
      <c r="D32" s="244" t="s">
        <v>6</v>
      </c>
      <c r="E32" s="245">
        <v>19705</v>
      </c>
      <c r="F32" s="235"/>
      <c r="G32" s="227"/>
      <c r="H32" s="227"/>
    </row>
    <row r="33" spans="1:8" ht="18" customHeight="1">
      <c r="A33" s="250">
        <v>27</v>
      </c>
      <c r="B33" s="242" t="s">
        <v>167</v>
      </c>
      <c r="C33" s="243" t="s">
        <v>168</v>
      </c>
      <c r="D33" s="244" t="s">
        <v>6</v>
      </c>
      <c r="E33" s="245">
        <v>19238</v>
      </c>
      <c r="F33" s="235"/>
      <c r="G33" s="227"/>
      <c r="H33" s="227"/>
    </row>
    <row r="34" spans="1:8" ht="18" customHeight="1">
      <c r="A34" s="250">
        <v>28</v>
      </c>
      <c r="B34" s="242" t="s">
        <v>175</v>
      </c>
      <c r="C34" s="243" t="s">
        <v>169</v>
      </c>
      <c r="D34" s="244" t="s">
        <v>98</v>
      </c>
      <c r="E34" s="245">
        <v>19207</v>
      </c>
      <c r="F34" s="235"/>
      <c r="G34" s="227"/>
      <c r="H34" s="227"/>
    </row>
    <row r="35" spans="1:8" ht="18" customHeight="1">
      <c r="A35" s="250">
        <v>29</v>
      </c>
      <c r="B35" s="242" t="s">
        <v>176</v>
      </c>
      <c r="C35" s="243" t="s">
        <v>169</v>
      </c>
      <c r="D35" s="244" t="s">
        <v>97</v>
      </c>
      <c r="E35" s="245">
        <v>19158</v>
      </c>
      <c r="F35" s="235"/>
      <c r="G35" s="227"/>
      <c r="H35" s="227"/>
    </row>
    <row r="36" spans="1:8" ht="18" customHeight="1">
      <c r="A36" s="250">
        <v>30</v>
      </c>
      <c r="B36" s="242" t="s">
        <v>177</v>
      </c>
      <c r="C36" s="243" t="s">
        <v>170</v>
      </c>
      <c r="D36" s="244" t="s">
        <v>97</v>
      </c>
      <c r="E36" s="245">
        <v>19150</v>
      </c>
      <c r="F36" s="235"/>
      <c r="G36" s="227"/>
      <c r="H36" s="227"/>
    </row>
    <row r="37" spans="1:8" ht="3.75" customHeight="1">
      <c r="A37" s="251"/>
      <c r="B37" s="236"/>
      <c r="C37" s="237"/>
      <c r="D37" s="238"/>
      <c r="E37" s="236"/>
      <c r="F37" s="235"/>
      <c r="G37" s="227"/>
      <c r="H37" s="227"/>
    </row>
    <row r="38" spans="2:8" ht="3.75" customHeight="1">
      <c r="B38" s="233"/>
      <c r="C38" s="234"/>
      <c r="E38" s="233"/>
      <c r="F38" s="235"/>
      <c r="G38" s="227"/>
      <c r="H38" s="227"/>
    </row>
    <row r="39" spans="1:8" ht="15" customHeight="1">
      <c r="A39" s="252" t="s">
        <v>8</v>
      </c>
      <c r="C39" s="234"/>
      <c r="E39" s="239"/>
      <c r="F39" s="235"/>
      <c r="G39" s="227"/>
      <c r="H39" s="227"/>
    </row>
    <row r="40" spans="2:8" ht="15" customHeight="1">
      <c r="B40" s="233"/>
      <c r="C40" s="234"/>
      <c r="E40" s="233"/>
      <c r="F40" s="235"/>
      <c r="G40" s="227"/>
      <c r="H40" s="227"/>
    </row>
    <row r="41" spans="2:8" ht="15" customHeight="1">
      <c r="B41" s="233"/>
      <c r="C41" s="234"/>
      <c r="E41" s="233"/>
      <c r="F41" s="235"/>
      <c r="G41" s="227"/>
      <c r="H41" s="227"/>
    </row>
    <row r="42" spans="2:8" ht="15" customHeight="1">
      <c r="B42" s="233"/>
      <c r="C42" s="234"/>
      <c r="E42" s="233"/>
      <c r="F42" s="235"/>
      <c r="G42" s="227"/>
      <c r="H42" s="227"/>
    </row>
    <row r="43" spans="2:8" ht="15" customHeight="1">
      <c r="B43" s="233"/>
      <c r="C43" s="234"/>
      <c r="E43" s="233"/>
      <c r="F43" s="235"/>
      <c r="G43" s="227"/>
      <c r="H43" s="227"/>
    </row>
    <row r="44" spans="2:8" ht="15" customHeight="1">
      <c r="B44" s="233"/>
      <c r="C44" s="234"/>
      <c r="E44" s="233"/>
      <c r="F44" s="235"/>
      <c r="G44" s="227"/>
      <c r="H44" s="227"/>
    </row>
    <row r="45" spans="2:8" ht="15" customHeight="1">
      <c r="B45" s="233"/>
      <c r="C45" s="234"/>
      <c r="E45" s="233"/>
      <c r="F45" s="235"/>
      <c r="G45" s="227"/>
      <c r="H45" s="227"/>
    </row>
    <row r="46" spans="2:8" ht="15" customHeight="1">
      <c r="B46" s="233"/>
      <c r="C46" s="234"/>
      <c r="E46" s="233"/>
      <c r="F46" s="235"/>
      <c r="G46" s="227"/>
      <c r="H46" s="227"/>
    </row>
    <row r="47" spans="2:8" ht="15" customHeight="1">
      <c r="B47" s="233"/>
      <c r="C47" s="234"/>
      <c r="E47" s="233"/>
      <c r="F47" s="235"/>
      <c r="G47" s="227"/>
      <c r="H47" s="227"/>
    </row>
    <row r="48" spans="2:8" ht="15" customHeight="1">
      <c r="B48" s="233"/>
      <c r="C48" s="234"/>
      <c r="E48" s="233"/>
      <c r="F48" s="235"/>
      <c r="G48" s="227"/>
      <c r="H48" s="227"/>
    </row>
    <row r="49" spans="2:8" ht="15" customHeight="1">
      <c r="B49" s="233"/>
      <c r="C49" s="234"/>
      <c r="E49" s="233"/>
      <c r="F49" s="235"/>
      <c r="G49" s="227"/>
      <c r="H49" s="227"/>
    </row>
    <row r="50" spans="2:8" ht="15" customHeight="1">
      <c r="B50" s="233"/>
      <c r="C50" s="234"/>
      <c r="E50" s="233"/>
      <c r="F50" s="235"/>
      <c r="G50" s="227"/>
      <c r="H50" s="227"/>
    </row>
    <row r="51" spans="2:8" ht="15" customHeight="1">
      <c r="B51" s="233"/>
      <c r="C51" s="234"/>
      <c r="E51" s="233"/>
      <c r="F51" s="235"/>
      <c r="G51" s="227"/>
      <c r="H51" s="227"/>
    </row>
    <row r="52" spans="2:8" ht="15" customHeight="1">
      <c r="B52" s="233"/>
      <c r="C52" s="234"/>
      <c r="E52" s="233"/>
      <c r="F52" s="235"/>
      <c r="G52" s="227"/>
      <c r="H52" s="227"/>
    </row>
    <row r="53" spans="2:8" ht="15" customHeight="1">
      <c r="B53" s="233"/>
      <c r="C53" s="234"/>
      <c r="E53" s="233"/>
      <c r="F53" s="235"/>
      <c r="G53" s="227"/>
      <c r="H53" s="227"/>
    </row>
    <row r="54" spans="2:8" ht="15" customHeight="1">
      <c r="B54" s="233"/>
      <c r="C54" s="234"/>
      <c r="E54" s="233"/>
      <c r="F54" s="235"/>
      <c r="G54" s="227"/>
      <c r="H54" s="227"/>
    </row>
    <row r="55" spans="2:8" ht="15" customHeight="1">
      <c r="B55" s="233"/>
      <c r="C55" s="234"/>
      <c r="E55" s="233"/>
      <c r="F55" s="235"/>
      <c r="G55" s="227"/>
      <c r="H55" s="227"/>
    </row>
    <row r="56" spans="2:8" ht="15" customHeight="1">
      <c r="B56" s="233"/>
      <c r="C56" s="234"/>
      <c r="E56" s="233"/>
      <c r="F56" s="235"/>
      <c r="G56" s="227"/>
      <c r="H56" s="227"/>
    </row>
    <row r="57" spans="2:8" ht="15" customHeight="1">
      <c r="B57" s="233"/>
      <c r="C57" s="234"/>
      <c r="E57" s="233"/>
      <c r="F57" s="235"/>
      <c r="G57" s="227"/>
      <c r="H57" s="227"/>
    </row>
    <row r="58" spans="2:8" ht="15" customHeight="1">
      <c r="B58" s="233"/>
      <c r="C58" s="234"/>
      <c r="E58" s="233"/>
      <c r="F58" s="235"/>
      <c r="G58" s="227"/>
      <c r="H58" s="227"/>
    </row>
    <row r="59" spans="2:8" ht="15" customHeight="1">
      <c r="B59" s="233"/>
      <c r="C59" s="234"/>
      <c r="E59" s="233"/>
      <c r="F59" s="235"/>
      <c r="G59" s="227"/>
      <c r="H59" s="227"/>
    </row>
    <row r="60" spans="2:8" ht="15" customHeight="1">
      <c r="B60" s="233"/>
      <c r="C60" s="234"/>
      <c r="E60" s="233"/>
      <c r="F60" s="235"/>
      <c r="G60" s="227"/>
      <c r="H60" s="227"/>
    </row>
    <row r="61" spans="2:8" ht="15" customHeight="1">
      <c r="B61" s="233"/>
      <c r="C61" s="234"/>
      <c r="E61" s="233"/>
      <c r="F61" s="235"/>
      <c r="G61" s="227"/>
      <c r="H61" s="227"/>
    </row>
    <row r="62" spans="2:8" ht="15" customHeight="1">
      <c r="B62" s="233"/>
      <c r="C62" s="234"/>
      <c r="E62" s="233"/>
      <c r="F62" s="235"/>
      <c r="G62" s="227"/>
      <c r="H62" s="227"/>
    </row>
    <row r="63" spans="2:8" ht="15" customHeight="1">
      <c r="B63" s="233"/>
      <c r="C63" s="234"/>
      <c r="E63" s="233"/>
      <c r="F63" s="235"/>
      <c r="G63" s="227"/>
      <c r="H63" s="227"/>
    </row>
    <row r="64" spans="2:8" ht="15" customHeight="1">
      <c r="B64" s="233"/>
      <c r="C64" s="234"/>
      <c r="E64" s="233"/>
      <c r="F64" s="235"/>
      <c r="G64" s="227"/>
      <c r="H64" s="227"/>
    </row>
    <row r="65" spans="2:8" ht="15" customHeight="1">
      <c r="B65" s="233"/>
      <c r="C65" s="234"/>
      <c r="E65" s="233"/>
      <c r="F65" s="235"/>
      <c r="G65" s="227"/>
      <c r="H65" s="227"/>
    </row>
    <row r="66" spans="2:8" ht="15" customHeight="1">
      <c r="B66" s="233"/>
      <c r="C66" s="234"/>
      <c r="E66" s="233"/>
      <c r="F66" s="235"/>
      <c r="G66" s="227"/>
      <c r="H66" s="227"/>
    </row>
    <row r="67" spans="2:8" ht="15" customHeight="1">
      <c r="B67" s="233"/>
      <c r="C67" s="234"/>
      <c r="E67" s="233"/>
      <c r="F67" s="235"/>
      <c r="G67" s="227"/>
      <c r="H67" s="227"/>
    </row>
    <row r="68" spans="2:8" ht="15" customHeight="1">
      <c r="B68" s="233"/>
      <c r="C68" s="234"/>
      <c r="E68" s="233"/>
      <c r="F68" s="235"/>
      <c r="G68" s="227"/>
      <c r="H68" s="227"/>
    </row>
    <row r="69" spans="2:8" ht="15" customHeight="1">
      <c r="B69" s="233"/>
      <c r="C69" s="234"/>
      <c r="E69" s="233"/>
      <c r="F69" s="235"/>
      <c r="G69" s="227"/>
      <c r="H69" s="227"/>
    </row>
    <row r="70" spans="2:8" ht="15" customHeight="1">
      <c r="B70" s="233"/>
      <c r="C70" s="234"/>
      <c r="E70" s="233"/>
      <c r="F70" s="235"/>
      <c r="G70" s="227"/>
      <c r="H70" s="227"/>
    </row>
    <row r="71" spans="2:8" ht="15" customHeight="1">
      <c r="B71" s="233"/>
      <c r="C71" s="234"/>
      <c r="E71" s="233"/>
      <c r="F71" s="235"/>
      <c r="G71" s="227"/>
      <c r="H71" s="227"/>
    </row>
    <row r="72" spans="2:8" ht="15" customHeight="1">
      <c r="B72" s="233"/>
      <c r="C72" s="234"/>
      <c r="E72" s="233"/>
      <c r="F72" s="235"/>
      <c r="G72" s="227"/>
      <c r="H72" s="227"/>
    </row>
    <row r="73" spans="2:8" ht="15" customHeight="1">
      <c r="B73" s="233"/>
      <c r="C73" s="234"/>
      <c r="E73" s="233"/>
      <c r="F73" s="235"/>
      <c r="G73" s="227"/>
      <c r="H73" s="227"/>
    </row>
    <row r="74" spans="2:8" ht="15" customHeight="1">
      <c r="B74" s="233"/>
      <c r="C74" s="234"/>
      <c r="E74" s="233"/>
      <c r="F74" s="235"/>
      <c r="G74" s="227"/>
      <c r="H74" s="227"/>
    </row>
    <row r="75" spans="2:8" ht="15" customHeight="1">
      <c r="B75" s="233"/>
      <c r="C75" s="234"/>
      <c r="E75" s="233"/>
      <c r="F75" s="235"/>
      <c r="G75" s="227"/>
      <c r="H75" s="227"/>
    </row>
    <row r="76" spans="2:8" ht="15" customHeight="1">
      <c r="B76" s="233"/>
      <c r="C76" s="234"/>
      <c r="E76" s="233"/>
      <c r="F76" s="235"/>
      <c r="G76" s="227"/>
      <c r="H76" s="227"/>
    </row>
    <row r="77" spans="2:8" ht="15" customHeight="1">
      <c r="B77" s="233"/>
      <c r="C77" s="234"/>
      <c r="E77" s="233"/>
      <c r="F77" s="235"/>
      <c r="G77" s="227"/>
      <c r="H77" s="227"/>
    </row>
    <row r="78" spans="2:8" ht="15" customHeight="1">
      <c r="B78" s="233"/>
      <c r="C78" s="234"/>
      <c r="E78" s="233"/>
      <c r="F78" s="235"/>
      <c r="G78" s="227"/>
      <c r="H78" s="227"/>
    </row>
    <row r="79" spans="2:8" ht="15" customHeight="1">
      <c r="B79" s="233"/>
      <c r="C79" s="234"/>
      <c r="E79" s="233"/>
      <c r="F79" s="235"/>
      <c r="G79" s="227"/>
      <c r="H79" s="227"/>
    </row>
    <row r="80" spans="2:8" ht="15" customHeight="1">
      <c r="B80" s="233"/>
      <c r="C80" s="234"/>
      <c r="E80" s="233"/>
      <c r="F80" s="235"/>
      <c r="G80" s="227"/>
      <c r="H80" s="227"/>
    </row>
    <row r="81" spans="2:8" ht="15" customHeight="1">
      <c r="B81" s="233"/>
      <c r="C81" s="234"/>
      <c r="E81" s="233"/>
      <c r="F81" s="235"/>
      <c r="G81" s="227"/>
      <c r="H81" s="227"/>
    </row>
    <row r="82" spans="2:8" ht="15" customHeight="1">
      <c r="B82" s="233"/>
      <c r="C82" s="234"/>
      <c r="E82" s="233"/>
      <c r="F82" s="235"/>
      <c r="G82" s="227"/>
      <c r="H82" s="227"/>
    </row>
    <row r="83" spans="2:8" ht="15" customHeight="1">
      <c r="B83" s="233"/>
      <c r="C83" s="234"/>
      <c r="E83" s="233"/>
      <c r="F83" s="235"/>
      <c r="G83" s="227"/>
      <c r="H83" s="227"/>
    </row>
    <row r="84" spans="2:8" ht="15" customHeight="1">
      <c r="B84" s="233"/>
      <c r="C84" s="234"/>
      <c r="E84" s="233"/>
      <c r="F84" s="235"/>
      <c r="G84" s="227"/>
      <c r="H84" s="227"/>
    </row>
    <row r="85" spans="2:8" ht="15" customHeight="1">
      <c r="B85" s="233"/>
      <c r="C85" s="234"/>
      <c r="E85" s="233"/>
      <c r="F85" s="235"/>
      <c r="G85" s="227"/>
      <c r="H85" s="227"/>
    </row>
    <row r="86" spans="2:8" ht="15" customHeight="1">
      <c r="B86" s="233"/>
      <c r="C86" s="234"/>
      <c r="E86" s="233"/>
      <c r="F86" s="235"/>
      <c r="G86" s="227"/>
      <c r="H86" s="227"/>
    </row>
    <row r="87" spans="2:8" ht="15" customHeight="1">
      <c r="B87" s="233"/>
      <c r="C87" s="234"/>
      <c r="E87" s="233"/>
      <c r="F87" s="235"/>
      <c r="G87" s="227"/>
      <c r="H87" s="227"/>
    </row>
    <row r="88" spans="2:8" ht="15" customHeight="1">
      <c r="B88" s="233"/>
      <c r="C88" s="234"/>
      <c r="E88" s="233"/>
      <c r="F88" s="235"/>
      <c r="G88" s="227"/>
      <c r="H88" s="227"/>
    </row>
    <row r="89" spans="2:8" ht="15" customHeight="1">
      <c r="B89" s="233"/>
      <c r="C89" s="234"/>
      <c r="E89" s="233"/>
      <c r="F89" s="235"/>
      <c r="G89" s="227"/>
      <c r="H89" s="227"/>
    </row>
    <row r="90" spans="2:8" ht="15" customHeight="1">
      <c r="B90" s="233"/>
      <c r="C90" s="234"/>
      <c r="E90" s="233"/>
      <c r="F90" s="235"/>
      <c r="G90" s="227"/>
      <c r="H90" s="227"/>
    </row>
    <row r="91" spans="2:8" ht="15" customHeight="1">
      <c r="B91" s="233"/>
      <c r="C91" s="234"/>
      <c r="E91" s="233"/>
      <c r="F91" s="235"/>
      <c r="G91" s="227"/>
      <c r="H91" s="227"/>
    </row>
    <row r="92" spans="2:8" ht="15" customHeight="1">
      <c r="B92" s="233"/>
      <c r="C92" s="234"/>
      <c r="E92" s="233"/>
      <c r="F92" s="235"/>
      <c r="G92" s="227"/>
      <c r="H92" s="227"/>
    </row>
    <row r="93" spans="2:8" ht="15" customHeight="1">
      <c r="B93" s="233"/>
      <c r="C93" s="234"/>
      <c r="E93" s="233"/>
      <c r="F93" s="235"/>
      <c r="G93" s="227"/>
      <c r="H93" s="227"/>
    </row>
    <row r="94" spans="2:8" ht="15" customHeight="1">
      <c r="B94" s="233"/>
      <c r="C94" s="234"/>
      <c r="E94" s="233"/>
      <c r="F94" s="235"/>
      <c r="G94" s="227"/>
      <c r="H94" s="227"/>
    </row>
    <row r="95" spans="2:8" ht="15" customHeight="1">
      <c r="B95" s="233"/>
      <c r="C95" s="234"/>
      <c r="E95" s="233"/>
      <c r="F95" s="235"/>
      <c r="G95" s="227"/>
      <c r="H95" s="227"/>
    </row>
    <row r="96" spans="2:8" ht="15" customHeight="1">
      <c r="B96" s="233"/>
      <c r="C96" s="234"/>
      <c r="E96" s="233"/>
      <c r="F96" s="235"/>
      <c r="G96" s="227"/>
      <c r="H96" s="227"/>
    </row>
    <row r="97" spans="2:8" ht="15" customHeight="1">
      <c r="B97" s="233"/>
      <c r="C97" s="234"/>
      <c r="E97" s="233"/>
      <c r="F97" s="235"/>
      <c r="G97" s="227"/>
      <c r="H97" s="227"/>
    </row>
    <row r="98" spans="2:8" ht="15" customHeight="1">
      <c r="B98" s="233"/>
      <c r="C98" s="234"/>
      <c r="E98" s="233"/>
      <c r="F98" s="235"/>
      <c r="G98" s="227"/>
      <c r="H98" s="227"/>
    </row>
    <row r="99" spans="2:8" ht="15" customHeight="1">
      <c r="B99" s="233"/>
      <c r="C99" s="234"/>
      <c r="E99" s="233"/>
      <c r="F99" s="235"/>
      <c r="G99" s="227"/>
      <c r="H99" s="227"/>
    </row>
    <row r="100" spans="2:8" ht="15" customHeight="1">
      <c r="B100" s="233"/>
      <c r="C100" s="234"/>
      <c r="E100" s="233"/>
      <c r="F100" s="235"/>
      <c r="G100" s="227"/>
      <c r="H100" s="227"/>
    </row>
    <row r="101" spans="2:8" ht="15" customHeight="1">
      <c r="B101" s="233"/>
      <c r="C101" s="234"/>
      <c r="E101" s="233"/>
      <c r="F101" s="235"/>
      <c r="G101" s="227"/>
      <c r="H101" s="227"/>
    </row>
    <row r="102" spans="2:8" ht="15" customHeight="1">
      <c r="B102" s="233"/>
      <c r="C102" s="234"/>
      <c r="E102" s="233"/>
      <c r="F102" s="235"/>
      <c r="G102" s="227"/>
      <c r="H102" s="227"/>
    </row>
    <row r="103" spans="2:8" ht="15" customHeight="1">
      <c r="B103" s="233"/>
      <c r="C103" s="234"/>
      <c r="E103" s="233"/>
      <c r="F103" s="235"/>
      <c r="G103" s="227"/>
      <c r="H103" s="227"/>
    </row>
    <row r="104" spans="2:8" ht="15" customHeight="1">
      <c r="B104" s="233"/>
      <c r="C104" s="234"/>
      <c r="E104" s="233"/>
      <c r="F104" s="235"/>
      <c r="G104" s="227"/>
      <c r="H104" s="227"/>
    </row>
    <row r="105" spans="2:8" ht="15" customHeight="1">
      <c r="B105" s="233"/>
      <c r="C105" s="234"/>
      <c r="E105" s="233"/>
      <c r="F105" s="235"/>
      <c r="G105" s="227"/>
      <c r="H105" s="227"/>
    </row>
    <row r="106" spans="2:8" ht="15" customHeight="1">
      <c r="B106" s="233"/>
      <c r="C106" s="234"/>
      <c r="E106" s="233"/>
      <c r="F106" s="235"/>
      <c r="G106" s="227"/>
      <c r="H106" s="227"/>
    </row>
    <row r="107" spans="2:8" ht="15" customHeight="1">
      <c r="B107" s="233"/>
      <c r="C107" s="234"/>
      <c r="E107" s="233"/>
      <c r="F107" s="235"/>
      <c r="G107" s="227"/>
      <c r="H107" s="227"/>
    </row>
    <row r="108" spans="2:8" ht="15" customHeight="1">
      <c r="B108" s="233"/>
      <c r="C108" s="234"/>
      <c r="E108" s="233"/>
      <c r="F108" s="235"/>
      <c r="G108" s="227"/>
      <c r="H108" s="227"/>
    </row>
    <row r="109" spans="2:8" ht="15" customHeight="1">
      <c r="B109" s="233"/>
      <c r="C109" s="234"/>
      <c r="E109" s="233"/>
      <c r="F109" s="235"/>
      <c r="G109" s="227"/>
      <c r="H109" s="227"/>
    </row>
    <row r="110" spans="2:8" ht="15" customHeight="1">
      <c r="B110" s="233"/>
      <c r="C110" s="234"/>
      <c r="E110" s="233"/>
      <c r="F110" s="235"/>
      <c r="G110" s="227"/>
      <c r="H110" s="227"/>
    </row>
    <row r="111" spans="2:8" ht="15" customHeight="1">
      <c r="B111" s="233"/>
      <c r="C111" s="234"/>
      <c r="E111" s="233"/>
      <c r="F111" s="235"/>
      <c r="G111" s="227"/>
      <c r="H111" s="227"/>
    </row>
    <row r="112" spans="2:8" ht="15" customHeight="1">
      <c r="B112" s="233"/>
      <c r="C112" s="234"/>
      <c r="E112" s="233"/>
      <c r="F112" s="235"/>
      <c r="G112" s="227"/>
      <c r="H112" s="227"/>
    </row>
    <row r="113" spans="2:8" ht="15" customHeight="1">
      <c r="B113" s="233"/>
      <c r="C113" s="234"/>
      <c r="E113" s="233"/>
      <c r="F113" s="235"/>
      <c r="G113" s="227"/>
      <c r="H113" s="227"/>
    </row>
    <row r="114" spans="2:8" ht="15" customHeight="1">
      <c r="B114" s="233"/>
      <c r="C114" s="234"/>
      <c r="E114" s="233"/>
      <c r="F114" s="235"/>
      <c r="G114" s="227"/>
      <c r="H114" s="227"/>
    </row>
    <row r="115" spans="2:8" ht="15" customHeight="1">
      <c r="B115" s="233"/>
      <c r="C115" s="234"/>
      <c r="E115" s="233"/>
      <c r="F115" s="235"/>
      <c r="G115" s="227"/>
      <c r="H115" s="227"/>
    </row>
    <row r="116" spans="2:8" ht="15" customHeight="1">
      <c r="B116" s="233"/>
      <c r="C116" s="234"/>
      <c r="E116" s="233"/>
      <c r="F116" s="235"/>
      <c r="G116" s="227"/>
      <c r="H116" s="227"/>
    </row>
    <row r="117" spans="2:8" ht="15" customHeight="1">
      <c r="B117" s="233"/>
      <c r="C117" s="234"/>
      <c r="E117" s="233"/>
      <c r="F117" s="235"/>
      <c r="G117" s="227"/>
      <c r="H117" s="227"/>
    </row>
    <row r="118" spans="2:8" ht="15" customHeight="1">
      <c r="B118" s="233"/>
      <c r="C118" s="234"/>
      <c r="E118" s="233"/>
      <c r="F118" s="235"/>
      <c r="G118" s="227"/>
      <c r="H118" s="227"/>
    </row>
    <row r="119" spans="2:8" ht="15" customHeight="1">
      <c r="B119" s="233"/>
      <c r="C119" s="234"/>
      <c r="E119" s="233"/>
      <c r="F119" s="235"/>
      <c r="G119" s="227"/>
      <c r="H119" s="227"/>
    </row>
    <row r="120" spans="2:8" ht="15" customHeight="1">
      <c r="B120" s="233"/>
      <c r="C120" s="234"/>
      <c r="E120" s="233"/>
      <c r="F120" s="235"/>
      <c r="G120" s="227"/>
      <c r="H120" s="227"/>
    </row>
    <row r="121" spans="2:8" ht="15" customHeight="1">
      <c r="B121" s="233"/>
      <c r="C121" s="234"/>
      <c r="E121" s="233"/>
      <c r="F121" s="235"/>
      <c r="G121" s="227"/>
      <c r="H121" s="227"/>
    </row>
    <row r="122" spans="2:8" ht="15" customHeight="1">
      <c r="B122" s="233"/>
      <c r="C122" s="234"/>
      <c r="E122" s="233"/>
      <c r="F122" s="235"/>
      <c r="G122" s="227"/>
      <c r="H122" s="227"/>
    </row>
    <row r="123" spans="2:8" ht="15" customHeight="1">
      <c r="B123" s="233"/>
      <c r="C123" s="234"/>
      <c r="E123" s="233"/>
      <c r="F123" s="235"/>
      <c r="G123" s="227"/>
      <c r="H123" s="227"/>
    </row>
    <row r="124" spans="2:8" ht="15" customHeight="1">
      <c r="B124" s="233"/>
      <c r="C124" s="234"/>
      <c r="E124" s="233"/>
      <c r="F124" s="235"/>
      <c r="G124" s="227"/>
      <c r="H124" s="227"/>
    </row>
    <row r="125" spans="2:8" ht="15" customHeight="1">
      <c r="B125" s="233"/>
      <c r="C125" s="234"/>
      <c r="E125" s="233"/>
      <c r="F125" s="235"/>
      <c r="G125" s="227"/>
      <c r="H125" s="227"/>
    </row>
    <row r="126" spans="2:8" ht="15" customHeight="1">
      <c r="B126" s="233"/>
      <c r="C126" s="234"/>
      <c r="E126" s="233"/>
      <c r="F126" s="235"/>
      <c r="G126" s="227"/>
      <c r="H126" s="227"/>
    </row>
    <row r="127" spans="2:8" ht="15" customHeight="1">
      <c r="B127" s="233"/>
      <c r="C127" s="234"/>
      <c r="E127" s="233"/>
      <c r="F127" s="235"/>
      <c r="G127" s="227"/>
      <c r="H127" s="227"/>
    </row>
    <row r="128" spans="2:8" ht="15" customHeight="1">
      <c r="B128" s="233"/>
      <c r="C128" s="234"/>
      <c r="E128" s="233"/>
      <c r="F128" s="235"/>
      <c r="G128" s="227"/>
      <c r="H128" s="227"/>
    </row>
    <row r="129" spans="2:8" ht="15" customHeight="1">
      <c r="B129" s="233"/>
      <c r="C129" s="234"/>
      <c r="E129" s="233"/>
      <c r="F129" s="235"/>
      <c r="G129" s="227"/>
      <c r="H129" s="227"/>
    </row>
    <row r="130" spans="2:8" ht="15" customHeight="1">
      <c r="B130" s="233"/>
      <c r="C130" s="234"/>
      <c r="E130" s="233"/>
      <c r="F130" s="235"/>
      <c r="G130" s="227"/>
      <c r="H130" s="227"/>
    </row>
    <row r="131" spans="2:8" ht="15" customHeight="1">
      <c r="B131" s="233"/>
      <c r="C131" s="234"/>
      <c r="E131" s="233"/>
      <c r="F131" s="235"/>
      <c r="G131" s="227"/>
      <c r="H131" s="227"/>
    </row>
    <row r="132" spans="2:8" ht="15" customHeight="1">
      <c r="B132" s="233"/>
      <c r="C132" s="234"/>
      <c r="E132" s="233"/>
      <c r="F132" s="235"/>
      <c r="G132" s="227"/>
      <c r="H132" s="227"/>
    </row>
    <row r="133" spans="2:8" ht="15" customHeight="1">
      <c r="B133" s="233"/>
      <c r="C133" s="234"/>
      <c r="E133" s="233"/>
      <c r="F133" s="235"/>
      <c r="G133" s="227"/>
      <c r="H133" s="227"/>
    </row>
    <row r="134" spans="2:8" ht="15" customHeight="1">
      <c r="B134" s="233"/>
      <c r="C134" s="234"/>
      <c r="E134" s="233"/>
      <c r="F134" s="235"/>
      <c r="G134" s="227"/>
      <c r="H134" s="227"/>
    </row>
    <row r="135" spans="2:8" ht="15" customHeight="1">
      <c r="B135" s="233"/>
      <c r="C135" s="234"/>
      <c r="E135" s="233"/>
      <c r="F135" s="235"/>
      <c r="G135" s="227"/>
      <c r="H135" s="227"/>
    </row>
    <row r="136" spans="2:8" ht="15" customHeight="1">
      <c r="B136" s="233"/>
      <c r="C136" s="234"/>
      <c r="E136" s="233"/>
      <c r="F136" s="235"/>
      <c r="G136" s="227"/>
      <c r="H136" s="227"/>
    </row>
    <row r="137" spans="2:8" ht="15" customHeight="1">
      <c r="B137" s="233"/>
      <c r="C137" s="234"/>
      <c r="E137" s="233"/>
      <c r="F137" s="235"/>
      <c r="G137" s="227"/>
      <c r="H137" s="227"/>
    </row>
    <row r="138" spans="2:8" ht="15" customHeight="1">
      <c r="B138" s="233"/>
      <c r="C138" s="234"/>
      <c r="E138" s="233"/>
      <c r="F138" s="235"/>
      <c r="G138" s="227"/>
      <c r="H138" s="227"/>
    </row>
    <row r="139" spans="2:8" ht="15" customHeight="1">
      <c r="B139" s="233"/>
      <c r="C139" s="234"/>
      <c r="E139" s="233"/>
      <c r="F139" s="235"/>
      <c r="G139" s="227"/>
      <c r="H139" s="227"/>
    </row>
    <row r="140" spans="2:8" ht="15" customHeight="1">
      <c r="B140" s="233"/>
      <c r="C140" s="234"/>
      <c r="E140" s="233"/>
      <c r="F140" s="235"/>
      <c r="G140" s="227"/>
      <c r="H140" s="227"/>
    </row>
    <row r="141" spans="2:8" ht="15" customHeight="1">
      <c r="B141" s="233"/>
      <c r="C141" s="234"/>
      <c r="E141" s="233"/>
      <c r="F141" s="235"/>
      <c r="G141" s="227"/>
      <c r="H141" s="227"/>
    </row>
    <row r="142" spans="2:8" ht="15" customHeight="1">
      <c r="B142" s="233"/>
      <c r="C142" s="234"/>
      <c r="E142" s="233"/>
      <c r="F142" s="235"/>
      <c r="G142" s="227"/>
      <c r="H142" s="227"/>
    </row>
    <row r="143" spans="2:8" ht="15" customHeight="1">
      <c r="B143" s="233"/>
      <c r="C143" s="234"/>
      <c r="E143" s="233"/>
      <c r="F143" s="235"/>
      <c r="G143" s="227"/>
      <c r="H143" s="227"/>
    </row>
    <row r="144" spans="2:8" ht="15" customHeight="1">
      <c r="B144" s="233"/>
      <c r="C144" s="234"/>
      <c r="E144" s="233"/>
      <c r="F144" s="235"/>
      <c r="G144" s="227"/>
      <c r="H144" s="227"/>
    </row>
    <row r="145" spans="2:8" ht="15" customHeight="1">
      <c r="B145" s="233"/>
      <c r="C145" s="234"/>
      <c r="E145" s="233"/>
      <c r="F145" s="235"/>
      <c r="G145" s="227"/>
      <c r="H145" s="227"/>
    </row>
    <row r="146" spans="2:8" ht="15" customHeight="1">
      <c r="B146" s="233"/>
      <c r="C146" s="234"/>
      <c r="E146" s="233"/>
      <c r="F146" s="235"/>
      <c r="G146" s="227"/>
      <c r="H146" s="227"/>
    </row>
    <row r="147" spans="2:8" ht="15" customHeight="1">
      <c r="B147" s="233"/>
      <c r="C147" s="234"/>
      <c r="E147" s="233"/>
      <c r="F147" s="235"/>
      <c r="G147" s="227"/>
      <c r="H147" s="227"/>
    </row>
    <row r="148" spans="2:8" ht="15" customHeight="1">
      <c r="B148" s="233"/>
      <c r="C148" s="234"/>
      <c r="E148" s="233"/>
      <c r="F148" s="235"/>
      <c r="G148" s="227"/>
      <c r="H148" s="227"/>
    </row>
    <row r="149" spans="2:8" ht="15" customHeight="1">
      <c r="B149" s="233"/>
      <c r="C149" s="234"/>
      <c r="E149" s="233"/>
      <c r="F149" s="235"/>
      <c r="G149" s="227"/>
      <c r="H149" s="227"/>
    </row>
    <row r="150" spans="2:8" ht="15" customHeight="1">
      <c r="B150" s="233"/>
      <c r="C150" s="234"/>
      <c r="E150" s="233"/>
      <c r="F150" s="235"/>
      <c r="G150" s="227"/>
      <c r="H150" s="227"/>
    </row>
    <row r="151" spans="2:8" ht="15" customHeight="1">
      <c r="B151" s="233"/>
      <c r="C151" s="234"/>
      <c r="E151" s="233"/>
      <c r="F151" s="235"/>
      <c r="G151" s="227"/>
      <c r="H151" s="227"/>
    </row>
    <row r="152" spans="2:8" ht="15" customHeight="1">
      <c r="B152" s="233"/>
      <c r="C152" s="234"/>
      <c r="E152" s="233"/>
      <c r="F152" s="235"/>
      <c r="G152" s="227"/>
      <c r="H152" s="227"/>
    </row>
    <row r="153" spans="2:8" ht="15" customHeight="1">
      <c r="B153" s="233"/>
      <c r="C153" s="234"/>
      <c r="E153" s="233"/>
      <c r="F153" s="235"/>
      <c r="G153" s="227"/>
      <c r="H153" s="227"/>
    </row>
    <row r="154" spans="2:8" ht="15" customHeight="1">
      <c r="B154" s="233"/>
      <c r="C154" s="234"/>
      <c r="E154" s="233"/>
      <c r="F154" s="235"/>
      <c r="G154" s="227"/>
      <c r="H154" s="227"/>
    </row>
    <row r="155" spans="2:8" ht="15" customHeight="1">
      <c r="B155" s="233"/>
      <c r="C155" s="234"/>
      <c r="E155" s="233"/>
      <c r="F155" s="235"/>
      <c r="G155" s="227"/>
      <c r="H155" s="227"/>
    </row>
    <row r="156" spans="2:8" ht="15" customHeight="1">
      <c r="B156" s="233"/>
      <c r="C156" s="234"/>
      <c r="E156" s="233"/>
      <c r="F156" s="235"/>
      <c r="G156" s="227"/>
      <c r="H156" s="227"/>
    </row>
    <row r="157" spans="2:8" ht="15" customHeight="1">
      <c r="B157" s="233"/>
      <c r="C157" s="234"/>
      <c r="E157" s="233"/>
      <c r="F157" s="235"/>
      <c r="G157" s="227"/>
      <c r="H157" s="227"/>
    </row>
    <row r="158" spans="2:8" ht="15" customHeight="1">
      <c r="B158" s="233"/>
      <c r="C158" s="234"/>
      <c r="E158" s="233"/>
      <c r="F158" s="235"/>
      <c r="G158" s="227"/>
      <c r="H158" s="227"/>
    </row>
    <row r="159" spans="2:8" ht="15" customHeight="1">
      <c r="B159" s="233"/>
      <c r="C159" s="234"/>
      <c r="E159" s="233"/>
      <c r="F159" s="235"/>
      <c r="G159" s="227"/>
      <c r="H159" s="227"/>
    </row>
    <row r="160" spans="2:8" ht="15" customHeight="1">
      <c r="B160" s="233"/>
      <c r="C160" s="234"/>
      <c r="E160" s="233"/>
      <c r="F160" s="235"/>
      <c r="G160" s="227"/>
      <c r="H160" s="227"/>
    </row>
    <row r="161" spans="2:8" ht="15" customHeight="1">
      <c r="B161" s="233"/>
      <c r="C161" s="234"/>
      <c r="E161" s="233"/>
      <c r="F161" s="235"/>
      <c r="G161" s="227"/>
      <c r="H161" s="227"/>
    </row>
    <row r="162" spans="2:8" ht="15" customHeight="1">
      <c r="B162" s="233"/>
      <c r="C162" s="234"/>
      <c r="E162" s="233"/>
      <c r="F162" s="235"/>
      <c r="G162" s="227"/>
      <c r="H162" s="227"/>
    </row>
    <row r="163" spans="2:8" ht="15" customHeight="1">
      <c r="B163" s="233"/>
      <c r="C163" s="234"/>
      <c r="E163" s="233"/>
      <c r="F163" s="235"/>
      <c r="G163" s="227"/>
      <c r="H163" s="227"/>
    </row>
    <row r="164" spans="2:8" ht="15" customHeight="1">
      <c r="B164" s="233"/>
      <c r="C164" s="234"/>
      <c r="E164" s="233"/>
      <c r="F164" s="235"/>
      <c r="G164" s="227"/>
      <c r="H164" s="227"/>
    </row>
    <row r="165" spans="2:8" ht="15" customHeight="1">
      <c r="B165" s="233"/>
      <c r="C165" s="234"/>
      <c r="E165" s="233"/>
      <c r="F165" s="235"/>
      <c r="G165" s="227"/>
      <c r="H165" s="227"/>
    </row>
    <row r="166" spans="2:8" ht="15" customHeight="1">
      <c r="B166" s="233"/>
      <c r="C166" s="234"/>
      <c r="E166" s="233"/>
      <c r="F166" s="235"/>
      <c r="G166" s="227"/>
      <c r="H166" s="227"/>
    </row>
    <row r="167" spans="2:8" ht="15" customHeight="1">
      <c r="B167" s="233"/>
      <c r="C167" s="234"/>
      <c r="E167" s="233"/>
      <c r="F167" s="235"/>
      <c r="G167" s="227"/>
      <c r="H167" s="227"/>
    </row>
    <row r="168" spans="2:8" ht="15" customHeight="1">
      <c r="B168" s="233"/>
      <c r="C168" s="234"/>
      <c r="E168" s="233"/>
      <c r="F168" s="235"/>
      <c r="G168" s="227"/>
      <c r="H168" s="227"/>
    </row>
    <row r="169" spans="2:8" ht="15" customHeight="1">
      <c r="B169" s="233"/>
      <c r="C169" s="234"/>
      <c r="E169" s="233"/>
      <c r="F169" s="235"/>
      <c r="G169" s="227"/>
      <c r="H169" s="227"/>
    </row>
    <row r="170" spans="2:8" ht="15" customHeight="1">
      <c r="B170" s="233"/>
      <c r="C170" s="234"/>
      <c r="E170" s="233"/>
      <c r="F170" s="235"/>
      <c r="G170" s="227"/>
      <c r="H170" s="227"/>
    </row>
    <row r="171" spans="2:8" ht="15" customHeight="1">
      <c r="B171" s="233"/>
      <c r="C171" s="234"/>
      <c r="E171" s="233"/>
      <c r="F171" s="235"/>
      <c r="G171" s="227"/>
      <c r="H171" s="227"/>
    </row>
    <row r="172" spans="2:8" ht="15" customHeight="1">
      <c r="B172" s="233"/>
      <c r="C172" s="234"/>
      <c r="E172" s="233"/>
      <c r="F172" s="235"/>
      <c r="G172" s="227"/>
      <c r="H172" s="227"/>
    </row>
    <row r="173" spans="2:8" ht="15" customHeight="1">
      <c r="B173" s="233"/>
      <c r="C173" s="234"/>
      <c r="E173" s="233"/>
      <c r="F173" s="235"/>
      <c r="G173" s="227"/>
      <c r="H173" s="227"/>
    </row>
    <row r="174" spans="2:8" ht="15" customHeight="1">
      <c r="B174" s="233"/>
      <c r="C174" s="234"/>
      <c r="E174" s="233"/>
      <c r="F174" s="235"/>
      <c r="G174" s="227"/>
      <c r="H174" s="227"/>
    </row>
    <row r="175" spans="2:8" ht="15" customHeight="1">
      <c r="B175" s="233"/>
      <c r="C175" s="234"/>
      <c r="E175" s="233"/>
      <c r="F175" s="235"/>
      <c r="G175" s="227"/>
      <c r="H175" s="227"/>
    </row>
    <row r="176" spans="2:8" ht="15" customHeight="1">
      <c r="B176" s="233"/>
      <c r="C176" s="234"/>
      <c r="E176" s="233"/>
      <c r="F176" s="235"/>
      <c r="G176" s="227"/>
      <c r="H176" s="227"/>
    </row>
    <row r="177" spans="2:8" ht="15" customHeight="1">
      <c r="B177" s="233"/>
      <c r="C177" s="234"/>
      <c r="E177" s="233"/>
      <c r="F177" s="235"/>
      <c r="G177" s="227"/>
      <c r="H177" s="227"/>
    </row>
    <row r="178" spans="2:8" ht="15" customHeight="1">
      <c r="B178" s="233"/>
      <c r="C178" s="234"/>
      <c r="E178" s="233"/>
      <c r="F178" s="235"/>
      <c r="G178" s="227"/>
      <c r="H178" s="227"/>
    </row>
    <row r="179" spans="2:8" ht="15" customHeight="1">
      <c r="B179" s="233"/>
      <c r="C179" s="234"/>
      <c r="E179" s="233"/>
      <c r="F179" s="235"/>
      <c r="G179" s="227"/>
      <c r="H179" s="227"/>
    </row>
    <row r="180" spans="2:8" ht="15" customHeight="1">
      <c r="B180" s="233"/>
      <c r="C180" s="234"/>
      <c r="E180" s="233"/>
      <c r="F180" s="235"/>
      <c r="G180" s="227"/>
      <c r="H180" s="227"/>
    </row>
    <row r="181" spans="2:8" ht="15" customHeight="1">
      <c r="B181" s="233"/>
      <c r="C181" s="234"/>
      <c r="E181" s="233"/>
      <c r="F181" s="235"/>
      <c r="G181" s="227"/>
      <c r="H181" s="227"/>
    </row>
    <row r="182" spans="2:8" ht="15" customHeight="1">
      <c r="B182" s="233"/>
      <c r="C182" s="234"/>
      <c r="E182" s="233"/>
      <c r="F182" s="235"/>
      <c r="G182" s="227"/>
      <c r="H182" s="227"/>
    </row>
    <row r="183" spans="2:8" ht="15" customHeight="1">
      <c r="B183" s="233"/>
      <c r="C183" s="234"/>
      <c r="E183" s="233"/>
      <c r="F183" s="235"/>
      <c r="G183" s="227"/>
      <c r="H183" s="227"/>
    </row>
    <row r="184" spans="2:8" ht="15" customHeight="1">
      <c r="B184" s="233"/>
      <c r="C184" s="234"/>
      <c r="E184" s="233"/>
      <c r="F184" s="235"/>
      <c r="G184" s="227"/>
      <c r="H184" s="227"/>
    </row>
    <row r="185" spans="2:8" ht="15" customHeight="1">
      <c r="B185" s="233"/>
      <c r="C185" s="234"/>
      <c r="E185" s="233"/>
      <c r="F185" s="235"/>
      <c r="G185" s="227"/>
      <c r="H185" s="227"/>
    </row>
    <row r="186" spans="2:8" ht="15" customHeight="1">
      <c r="B186" s="233"/>
      <c r="C186" s="234"/>
      <c r="E186" s="233"/>
      <c r="F186" s="235"/>
      <c r="G186" s="227"/>
      <c r="H186" s="227"/>
    </row>
    <row r="187" spans="2:8" ht="15" customHeight="1">
      <c r="B187" s="233"/>
      <c r="C187" s="234"/>
      <c r="E187" s="233"/>
      <c r="F187" s="235"/>
      <c r="G187" s="227"/>
      <c r="H187" s="227"/>
    </row>
    <row r="188" spans="2:8" ht="15" customHeight="1">
      <c r="B188" s="233"/>
      <c r="C188" s="234"/>
      <c r="E188" s="233"/>
      <c r="F188" s="235"/>
      <c r="G188" s="227"/>
      <c r="H188" s="227"/>
    </row>
    <row r="189" spans="2:8" ht="15" customHeight="1">
      <c r="B189" s="233"/>
      <c r="C189" s="234"/>
      <c r="E189" s="233"/>
      <c r="F189" s="235"/>
      <c r="G189" s="227"/>
      <c r="H189" s="227"/>
    </row>
    <row r="190" spans="2:8" ht="15" customHeight="1">
      <c r="B190" s="233"/>
      <c r="C190" s="234"/>
      <c r="E190" s="233"/>
      <c r="F190" s="235"/>
      <c r="G190" s="227"/>
      <c r="H190" s="227"/>
    </row>
    <row r="191" spans="2:8" ht="15" customHeight="1">
      <c r="B191" s="233"/>
      <c r="C191" s="234"/>
      <c r="E191" s="233"/>
      <c r="F191" s="235"/>
      <c r="G191" s="227"/>
      <c r="H191" s="227"/>
    </row>
    <row r="192" spans="2:8" ht="15" customHeight="1">
      <c r="B192" s="233"/>
      <c r="C192" s="234"/>
      <c r="E192" s="233"/>
      <c r="F192" s="235"/>
      <c r="G192" s="227"/>
      <c r="H192" s="227"/>
    </row>
    <row r="193" spans="2:8" ht="15" customHeight="1">
      <c r="B193" s="233"/>
      <c r="C193" s="234"/>
      <c r="E193" s="233"/>
      <c r="F193" s="235"/>
      <c r="G193" s="227"/>
      <c r="H193" s="227"/>
    </row>
    <row r="194" spans="2:8" ht="15" customHeight="1">
      <c r="B194" s="233"/>
      <c r="C194" s="234"/>
      <c r="E194" s="233"/>
      <c r="F194" s="235"/>
      <c r="G194" s="227"/>
      <c r="H194" s="227"/>
    </row>
    <row r="195" spans="2:8" ht="15" customHeight="1">
      <c r="B195" s="233"/>
      <c r="C195" s="234"/>
      <c r="E195" s="233"/>
      <c r="F195" s="235"/>
      <c r="G195" s="227"/>
      <c r="H195" s="227"/>
    </row>
    <row r="196" spans="2:8" ht="15" customHeight="1">
      <c r="B196" s="233"/>
      <c r="C196" s="234"/>
      <c r="E196" s="233"/>
      <c r="F196" s="235"/>
      <c r="G196" s="227"/>
      <c r="H196" s="227"/>
    </row>
    <row r="197" spans="2:8" ht="15" customHeight="1">
      <c r="B197" s="233"/>
      <c r="C197" s="234"/>
      <c r="E197" s="233"/>
      <c r="F197" s="235"/>
      <c r="G197" s="227"/>
      <c r="H197" s="227"/>
    </row>
    <row r="198" spans="2:8" ht="15" customHeight="1">
      <c r="B198" s="233"/>
      <c r="C198" s="234"/>
      <c r="E198" s="233"/>
      <c r="F198" s="235"/>
      <c r="G198" s="227"/>
      <c r="H198" s="227"/>
    </row>
    <row r="199" spans="2:8" ht="15" customHeight="1">
      <c r="B199" s="233"/>
      <c r="C199" s="234"/>
      <c r="E199" s="233"/>
      <c r="F199" s="235"/>
      <c r="G199" s="227"/>
      <c r="H199" s="227"/>
    </row>
    <row r="200" spans="2:8" ht="15" customHeight="1">
      <c r="B200" s="233"/>
      <c r="C200" s="234"/>
      <c r="E200" s="233"/>
      <c r="F200" s="235"/>
      <c r="G200" s="227"/>
      <c r="H200" s="227"/>
    </row>
    <row r="201" spans="2:8" ht="15" customHeight="1">
      <c r="B201" s="233"/>
      <c r="C201" s="234"/>
      <c r="E201" s="233"/>
      <c r="F201" s="235"/>
      <c r="G201" s="227"/>
      <c r="H201" s="227"/>
    </row>
    <row r="202" spans="2:8" ht="15" customHeight="1">
      <c r="B202" s="233"/>
      <c r="C202" s="234"/>
      <c r="E202" s="233"/>
      <c r="F202" s="235"/>
      <c r="G202" s="227"/>
      <c r="H202" s="227"/>
    </row>
    <row r="203" spans="2:8" ht="15" customHeight="1">
      <c r="B203" s="233"/>
      <c r="C203" s="234"/>
      <c r="E203" s="233"/>
      <c r="F203" s="235"/>
      <c r="G203" s="227"/>
      <c r="H203" s="227"/>
    </row>
    <row r="204" spans="2:8" ht="15" customHeight="1">
      <c r="B204" s="233"/>
      <c r="C204" s="234"/>
      <c r="E204" s="233"/>
      <c r="F204" s="235"/>
      <c r="G204" s="227"/>
      <c r="H204" s="227"/>
    </row>
    <row r="205" spans="2:8" ht="15" customHeight="1">
      <c r="B205" s="233"/>
      <c r="C205" s="234"/>
      <c r="E205" s="233"/>
      <c r="F205" s="235"/>
      <c r="G205" s="227"/>
      <c r="H205" s="227"/>
    </row>
    <row r="206" spans="2:8" ht="15" customHeight="1">
      <c r="B206" s="233"/>
      <c r="C206" s="234"/>
      <c r="E206" s="233"/>
      <c r="F206" s="235"/>
      <c r="G206" s="227"/>
      <c r="H206" s="227"/>
    </row>
    <row r="207" spans="2:8" ht="15" customHeight="1">
      <c r="B207" s="233"/>
      <c r="C207" s="234"/>
      <c r="E207" s="233"/>
      <c r="F207" s="235"/>
      <c r="G207" s="227"/>
      <c r="H207" s="227"/>
    </row>
    <row r="208" spans="2:8" ht="15" customHeight="1">
      <c r="B208" s="233"/>
      <c r="C208" s="234"/>
      <c r="E208" s="233"/>
      <c r="F208" s="235"/>
      <c r="G208" s="227"/>
      <c r="H208" s="227"/>
    </row>
    <row r="209" spans="2:8" ht="15" customHeight="1">
      <c r="B209" s="233"/>
      <c r="C209" s="234"/>
      <c r="E209" s="233"/>
      <c r="F209" s="235"/>
      <c r="G209" s="227"/>
      <c r="H209" s="227"/>
    </row>
    <row r="210" spans="2:8" ht="15" customHeight="1">
      <c r="B210" s="233"/>
      <c r="C210" s="234"/>
      <c r="E210" s="233"/>
      <c r="F210" s="235"/>
      <c r="G210" s="227"/>
      <c r="H210" s="227"/>
    </row>
    <row r="211" spans="2:8" ht="15" customHeight="1">
      <c r="B211" s="233"/>
      <c r="C211" s="234"/>
      <c r="E211" s="233"/>
      <c r="F211" s="235"/>
      <c r="G211" s="227"/>
      <c r="H211" s="227"/>
    </row>
    <row r="212" spans="2:8" ht="15" customHeight="1">
      <c r="B212" s="233"/>
      <c r="C212" s="234"/>
      <c r="E212" s="233"/>
      <c r="F212" s="235"/>
      <c r="G212" s="227"/>
      <c r="H212" s="227"/>
    </row>
    <row r="213" spans="2:8" ht="15" customHeight="1">
      <c r="B213" s="233"/>
      <c r="C213" s="234"/>
      <c r="E213" s="233"/>
      <c r="F213" s="235"/>
      <c r="G213" s="227"/>
      <c r="H213" s="227"/>
    </row>
    <row r="214" spans="2:8" ht="15" customHeight="1">
      <c r="B214" s="233"/>
      <c r="C214" s="234"/>
      <c r="E214" s="233"/>
      <c r="F214" s="235"/>
      <c r="G214" s="227"/>
      <c r="H214" s="227"/>
    </row>
    <row r="215" spans="2:8" ht="15" customHeight="1">
      <c r="B215" s="233"/>
      <c r="C215" s="234"/>
      <c r="E215" s="233"/>
      <c r="F215" s="235"/>
      <c r="G215" s="227"/>
      <c r="H215" s="227"/>
    </row>
    <row r="216" spans="2:8" ht="15" customHeight="1">
      <c r="B216" s="233"/>
      <c r="C216" s="234"/>
      <c r="E216" s="233"/>
      <c r="F216" s="235"/>
      <c r="G216" s="227"/>
      <c r="H216" s="227"/>
    </row>
    <row r="217" spans="2:8" ht="15" customHeight="1">
      <c r="B217" s="233"/>
      <c r="C217" s="234"/>
      <c r="E217" s="233"/>
      <c r="F217" s="235"/>
      <c r="G217" s="227"/>
      <c r="H217" s="227"/>
    </row>
    <row r="218" spans="2:8" ht="15" customHeight="1">
      <c r="B218" s="233"/>
      <c r="C218" s="234"/>
      <c r="E218" s="233"/>
      <c r="F218" s="235"/>
      <c r="G218" s="227"/>
      <c r="H218" s="227"/>
    </row>
    <row r="219" spans="2:8" ht="15" customHeight="1">
      <c r="B219" s="233"/>
      <c r="C219" s="234"/>
      <c r="E219" s="233"/>
      <c r="F219" s="235"/>
      <c r="G219" s="227"/>
      <c r="H219" s="227"/>
    </row>
    <row r="220" spans="2:8" ht="15" customHeight="1">
      <c r="B220" s="233"/>
      <c r="C220" s="234"/>
      <c r="E220" s="233"/>
      <c r="F220" s="235"/>
      <c r="G220" s="227"/>
      <c r="H220" s="227"/>
    </row>
    <row r="221" spans="2:8" ht="15" customHeight="1">
      <c r="B221" s="233"/>
      <c r="C221" s="234"/>
      <c r="E221" s="233"/>
      <c r="F221" s="235"/>
      <c r="G221" s="227"/>
      <c r="H221" s="227"/>
    </row>
    <row r="222" spans="2:8" ht="15" customHeight="1">
      <c r="B222" s="233"/>
      <c r="C222" s="234"/>
      <c r="E222" s="233"/>
      <c r="F222" s="235"/>
      <c r="G222" s="227"/>
      <c r="H222" s="227"/>
    </row>
    <row r="223" spans="2:8" ht="15" customHeight="1">
      <c r="B223" s="233"/>
      <c r="C223" s="234"/>
      <c r="E223" s="233"/>
      <c r="F223" s="235"/>
      <c r="G223" s="227"/>
      <c r="H223" s="227"/>
    </row>
    <row r="224" spans="2:8" ht="15" customHeight="1">
      <c r="B224" s="233"/>
      <c r="C224" s="234"/>
      <c r="E224" s="233"/>
      <c r="F224" s="235"/>
      <c r="G224" s="227"/>
      <c r="H224" s="227"/>
    </row>
    <row r="225" spans="2:8" ht="15" customHeight="1">
      <c r="B225" s="233"/>
      <c r="C225" s="234"/>
      <c r="E225" s="233"/>
      <c r="F225" s="235"/>
      <c r="G225" s="227"/>
      <c r="H225" s="227"/>
    </row>
    <row r="226" spans="2:8" ht="15" customHeight="1">
      <c r="B226" s="233"/>
      <c r="C226" s="234"/>
      <c r="E226" s="233"/>
      <c r="F226" s="235"/>
      <c r="G226" s="227"/>
      <c r="H226" s="227"/>
    </row>
    <row r="227" spans="2:8" ht="15" customHeight="1">
      <c r="B227" s="233"/>
      <c r="C227" s="234"/>
      <c r="E227" s="233"/>
      <c r="F227" s="235"/>
      <c r="G227" s="227"/>
      <c r="H227" s="227"/>
    </row>
    <row r="228" spans="2:8" ht="15" customHeight="1">
      <c r="B228" s="233"/>
      <c r="C228" s="234"/>
      <c r="E228" s="233"/>
      <c r="F228" s="235"/>
      <c r="G228" s="227"/>
      <c r="H228" s="227"/>
    </row>
    <row r="229" spans="2:8" ht="15" customHeight="1">
      <c r="B229" s="233"/>
      <c r="C229" s="234"/>
      <c r="E229" s="233"/>
      <c r="F229" s="235"/>
      <c r="G229" s="227"/>
      <c r="H229" s="227"/>
    </row>
    <row r="230" spans="2:8" ht="15" customHeight="1">
      <c r="B230" s="233"/>
      <c r="C230" s="234"/>
      <c r="E230" s="233"/>
      <c r="F230" s="235"/>
      <c r="G230" s="227"/>
      <c r="H230" s="227"/>
    </row>
    <row r="231" spans="2:8" ht="15" customHeight="1">
      <c r="B231" s="233"/>
      <c r="C231" s="234"/>
      <c r="E231" s="233"/>
      <c r="F231" s="235"/>
      <c r="G231" s="227"/>
      <c r="H231" s="227"/>
    </row>
    <row r="232" spans="2:8" ht="15" customHeight="1">
      <c r="B232" s="233"/>
      <c r="C232" s="234"/>
      <c r="E232" s="233"/>
      <c r="F232" s="235"/>
      <c r="G232" s="227"/>
      <c r="H232" s="227"/>
    </row>
    <row r="233" spans="2:8" ht="15" customHeight="1">
      <c r="B233" s="233"/>
      <c r="C233" s="234"/>
      <c r="E233" s="233"/>
      <c r="F233" s="235"/>
      <c r="G233" s="227"/>
      <c r="H233" s="227"/>
    </row>
    <row r="234" spans="2:8" ht="15" customHeight="1">
      <c r="B234" s="233"/>
      <c r="C234" s="234"/>
      <c r="E234" s="233"/>
      <c r="F234" s="235"/>
      <c r="G234" s="227"/>
      <c r="H234" s="227"/>
    </row>
    <row r="235" spans="2:8" ht="15" customHeight="1">
      <c r="B235" s="233"/>
      <c r="C235" s="234"/>
      <c r="E235" s="233"/>
      <c r="F235" s="235"/>
      <c r="G235" s="227"/>
      <c r="H235" s="227"/>
    </row>
    <row r="236" spans="2:8" ht="15" customHeight="1">
      <c r="B236" s="233"/>
      <c r="C236" s="234"/>
      <c r="E236" s="233"/>
      <c r="F236" s="235"/>
      <c r="G236" s="227"/>
      <c r="H236" s="227"/>
    </row>
    <row r="237" spans="2:8" ht="15" customHeight="1">
      <c r="B237" s="233"/>
      <c r="C237" s="234"/>
      <c r="E237" s="233"/>
      <c r="F237" s="235"/>
      <c r="G237" s="227"/>
      <c r="H237" s="227"/>
    </row>
    <row r="238" spans="2:8" ht="15" customHeight="1">
      <c r="B238" s="233"/>
      <c r="C238" s="234"/>
      <c r="E238" s="233"/>
      <c r="F238" s="235"/>
      <c r="G238" s="227"/>
      <c r="H238" s="227"/>
    </row>
    <row r="239" spans="2:8" ht="15" customHeight="1">
      <c r="B239" s="233"/>
      <c r="C239" s="234"/>
      <c r="E239" s="233"/>
      <c r="F239" s="235"/>
      <c r="G239" s="227"/>
      <c r="H239" s="227"/>
    </row>
    <row r="240" spans="2:8" ht="15" customHeight="1">
      <c r="B240" s="233"/>
      <c r="C240" s="234"/>
      <c r="E240" s="233"/>
      <c r="F240" s="235"/>
      <c r="G240" s="227"/>
      <c r="H240" s="227"/>
    </row>
    <row r="241" spans="2:8" ht="15" customHeight="1">
      <c r="B241" s="233"/>
      <c r="C241" s="234"/>
      <c r="E241" s="233"/>
      <c r="F241" s="235"/>
      <c r="G241" s="227"/>
      <c r="H241" s="227"/>
    </row>
    <row r="242" spans="2:8" ht="15" customHeight="1">
      <c r="B242" s="233"/>
      <c r="C242" s="234"/>
      <c r="E242" s="233"/>
      <c r="F242" s="235"/>
      <c r="G242" s="227"/>
      <c r="H242" s="227"/>
    </row>
    <row r="243" spans="2:8" ht="15" customHeight="1">
      <c r="B243" s="233"/>
      <c r="C243" s="234"/>
      <c r="E243" s="233"/>
      <c r="F243" s="235"/>
      <c r="G243" s="227"/>
      <c r="H243" s="227"/>
    </row>
    <row r="244" spans="2:8" ht="15" customHeight="1">
      <c r="B244" s="233"/>
      <c r="C244" s="234"/>
      <c r="E244" s="233"/>
      <c r="F244" s="235"/>
      <c r="G244" s="227"/>
      <c r="H244" s="227"/>
    </row>
    <row r="245" spans="2:8" ht="15" customHeight="1">
      <c r="B245" s="233"/>
      <c r="C245" s="234"/>
      <c r="E245" s="233"/>
      <c r="F245" s="235"/>
      <c r="G245" s="227"/>
      <c r="H245" s="227"/>
    </row>
    <row r="246" spans="2:8" ht="15" customHeight="1">
      <c r="B246" s="233"/>
      <c r="C246" s="234"/>
      <c r="E246" s="233"/>
      <c r="F246" s="235"/>
      <c r="G246" s="227"/>
      <c r="H246" s="227"/>
    </row>
    <row r="247" spans="2:8" ht="15" customHeight="1">
      <c r="B247" s="233"/>
      <c r="C247" s="234"/>
      <c r="E247" s="233"/>
      <c r="F247" s="235"/>
      <c r="G247" s="227"/>
      <c r="H247" s="227"/>
    </row>
    <row r="248" spans="2:8" ht="15" customHeight="1">
      <c r="B248" s="233"/>
      <c r="C248" s="234"/>
      <c r="E248" s="233"/>
      <c r="F248" s="235"/>
      <c r="G248" s="227"/>
      <c r="H248" s="227"/>
    </row>
    <row r="249" spans="2:8" ht="15" customHeight="1">
      <c r="B249" s="233"/>
      <c r="C249" s="234"/>
      <c r="E249" s="233"/>
      <c r="F249" s="235"/>
      <c r="G249" s="227"/>
      <c r="H249" s="227"/>
    </row>
    <row r="250" spans="2:8" ht="15" customHeight="1">
      <c r="B250" s="233"/>
      <c r="C250" s="234"/>
      <c r="E250" s="233"/>
      <c r="F250" s="235"/>
      <c r="G250" s="227"/>
      <c r="H250" s="227"/>
    </row>
    <row r="251" spans="2:8" ht="15" customHeight="1">
      <c r="B251" s="233"/>
      <c r="C251" s="234"/>
      <c r="E251" s="233"/>
      <c r="F251" s="235"/>
      <c r="G251" s="227"/>
      <c r="H251" s="227"/>
    </row>
    <row r="252" spans="2:8" ht="15" customHeight="1">
      <c r="B252" s="233"/>
      <c r="C252" s="234"/>
      <c r="E252" s="233"/>
      <c r="F252" s="235"/>
      <c r="G252" s="227"/>
      <c r="H252" s="227"/>
    </row>
    <row r="253" spans="2:8" ht="15" customHeight="1">
      <c r="B253" s="233"/>
      <c r="C253" s="234"/>
      <c r="E253" s="233"/>
      <c r="F253" s="235"/>
      <c r="G253" s="227"/>
      <c r="H253" s="227"/>
    </row>
    <row r="254" spans="2:8" ht="15" customHeight="1">
      <c r="B254" s="233"/>
      <c r="C254" s="234"/>
      <c r="E254" s="233"/>
      <c r="F254" s="235"/>
      <c r="G254" s="227"/>
      <c r="H254" s="227"/>
    </row>
    <row r="255" spans="2:8" ht="15" customHeight="1">
      <c r="B255" s="233"/>
      <c r="C255" s="234"/>
      <c r="E255" s="233"/>
      <c r="F255" s="235"/>
      <c r="G255" s="227"/>
      <c r="H255" s="227"/>
    </row>
    <row r="256" spans="2:8" ht="15" customHeight="1">
      <c r="B256" s="233"/>
      <c r="C256" s="234"/>
      <c r="E256" s="233"/>
      <c r="F256" s="235"/>
      <c r="G256" s="227"/>
      <c r="H256" s="227"/>
    </row>
    <row r="257" spans="2:8" ht="15" customHeight="1">
      <c r="B257" s="233"/>
      <c r="C257" s="234"/>
      <c r="E257" s="233"/>
      <c r="F257" s="235"/>
      <c r="G257" s="227"/>
      <c r="H257" s="227"/>
    </row>
    <row r="258" spans="2:8" ht="15" customHeight="1">
      <c r="B258" s="233"/>
      <c r="C258" s="234"/>
      <c r="E258" s="233"/>
      <c r="F258" s="235"/>
      <c r="G258" s="227"/>
      <c r="H258" s="227"/>
    </row>
    <row r="259" spans="2:8" ht="15" customHeight="1">
      <c r="B259" s="233"/>
      <c r="C259" s="234"/>
      <c r="E259" s="233"/>
      <c r="F259" s="235"/>
      <c r="G259" s="227"/>
      <c r="H259" s="227"/>
    </row>
    <row r="260" spans="2:8" ht="15" customHeight="1">
      <c r="B260" s="233"/>
      <c r="C260" s="234"/>
      <c r="E260" s="233"/>
      <c r="F260" s="235"/>
      <c r="G260" s="227"/>
      <c r="H260" s="227"/>
    </row>
    <row r="261" spans="2:8" ht="15" customHeight="1">
      <c r="B261" s="233"/>
      <c r="C261" s="234"/>
      <c r="E261" s="233"/>
      <c r="F261" s="235"/>
      <c r="G261" s="227"/>
      <c r="H261" s="227"/>
    </row>
    <row r="262" spans="2:8" ht="15" customHeight="1">
      <c r="B262" s="233"/>
      <c r="C262" s="234"/>
      <c r="E262" s="233"/>
      <c r="F262" s="235"/>
      <c r="G262" s="227"/>
      <c r="H262" s="227"/>
    </row>
    <row r="263" spans="2:8" ht="15" customHeight="1">
      <c r="B263" s="233"/>
      <c r="C263" s="234"/>
      <c r="E263" s="233"/>
      <c r="F263" s="235"/>
      <c r="G263" s="227"/>
      <c r="H263" s="227"/>
    </row>
    <row r="264" spans="2:8" ht="15" customHeight="1">
      <c r="B264" s="233"/>
      <c r="C264" s="234"/>
      <c r="E264" s="233"/>
      <c r="F264" s="235"/>
      <c r="G264" s="227"/>
      <c r="H264" s="227"/>
    </row>
    <row r="265" spans="2:8" ht="15" customHeight="1">
      <c r="B265" s="233"/>
      <c r="C265" s="234"/>
      <c r="E265" s="233"/>
      <c r="F265" s="235"/>
      <c r="G265" s="227"/>
      <c r="H265" s="227"/>
    </row>
    <row r="266" spans="2:8" ht="15" customHeight="1">
      <c r="B266" s="233"/>
      <c r="C266" s="234"/>
      <c r="E266" s="233"/>
      <c r="F266" s="235"/>
      <c r="G266" s="227"/>
      <c r="H266" s="227"/>
    </row>
    <row r="267" spans="2:8" ht="15" customHeight="1">
      <c r="B267" s="233"/>
      <c r="C267" s="234"/>
      <c r="E267" s="233"/>
      <c r="F267" s="235"/>
      <c r="G267" s="227"/>
      <c r="H267" s="227"/>
    </row>
    <row r="268" spans="2:8" ht="15" customHeight="1">
      <c r="B268" s="233"/>
      <c r="C268" s="234"/>
      <c r="E268" s="233"/>
      <c r="F268" s="235"/>
      <c r="G268" s="227"/>
      <c r="H268" s="227"/>
    </row>
    <row r="269" spans="2:8" ht="15" customHeight="1">
      <c r="B269" s="233"/>
      <c r="C269" s="234"/>
      <c r="E269" s="233"/>
      <c r="F269" s="235"/>
      <c r="G269" s="227"/>
      <c r="H269" s="227"/>
    </row>
    <row r="270" spans="2:8" ht="15" customHeight="1">
      <c r="B270" s="233"/>
      <c r="C270" s="234"/>
      <c r="E270" s="233"/>
      <c r="F270" s="235"/>
      <c r="G270" s="227"/>
      <c r="H270" s="227"/>
    </row>
    <row r="271" spans="2:8" ht="15" customHeight="1">
      <c r="B271" s="233"/>
      <c r="C271" s="234"/>
      <c r="E271" s="233"/>
      <c r="F271" s="235"/>
      <c r="G271" s="227"/>
      <c r="H271" s="227"/>
    </row>
    <row r="272" spans="2:8" ht="15" customHeight="1">
      <c r="B272" s="233"/>
      <c r="C272" s="234"/>
      <c r="E272" s="233"/>
      <c r="F272" s="235"/>
      <c r="G272" s="227"/>
      <c r="H272" s="227"/>
    </row>
    <row r="273" spans="2:8" ht="15" customHeight="1">
      <c r="B273" s="233"/>
      <c r="C273" s="234"/>
      <c r="E273" s="233"/>
      <c r="F273" s="235"/>
      <c r="G273" s="227"/>
      <c r="H273" s="227"/>
    </row>
    <row r="274" spans="2:8" ht="15" customHeight="1">
      <c r="B274" s="233"/>
      <c r="C274" s="234"/>
      <c r="E274" s="233"/>
      <c r="F274" s="235"/>
      <c r="G274" s="227"/>
      <c r="H274" s="227"/>
    </row>
    <row r="275" spans="2:8" ht="15" customHeight="1">
      <c r="B275" s="233"/>
      <c r="C275" s="234"/>
      <c r="E275" s="233"/>
      <c r="F275" s="235"/>
      <c r="G275" s="227"/>
      <c r="H275" s="227"/>
    </row>
    <row r="276" spans="2:8" ht="15" customHeight="1">
      <c r="B276" s="233"/>
      <c r="C276" s="234"/>
      <c r="E276" s="233"/>
      <c r="F276" s="235"/>
      <c r="G276" s="227"/>
      <c r="H276" s="227"/>
    </row>
    <row r="277" spans="2:8" ht="15" customHeight="1">
      <c r="B277" s="233"/>
      <c r="C277" s="234"/>
      <c r="E277" s="233"/>
      <c r="F277" s="235"/>
      <c r="G277" s="227"/>
      <c r="H277" s="227"/>
    </row>
    <row r="278" spans="2:8" ht="15" customHeight="1">
      <c r="B278" s="233"/>
      <c r="C278" s="234"/>
      <c r="E278" s="233"/>
      <c r="F278" s="235"/>
      <c r="G278" s="227"/>
      <c r="H278" s="227"/>
    </row>
    <row r="279" spans="2:8" ht="15" customHeight="1">
      <c r="B279" s="233"/>
      <c r="C279" s="234"/>
      <c r="E279" s="233"/>
      <c r="F279" s="235"/>
      <c r="G279" s="227"/>
      <c r="H279" s="227"/>
    </row>
    <row r="280" spans="2:8" ht="15" customHeight="1">
      <c r="B280" s="233"/>
      <c r="C280" s="234"/>
      <c r="E280" s="233"/>
      <c r="F280" s="235"/>
      <c r="G280" s="227"/>
      <c r="H280" s="227"/>
    </row>
    <row r="281" spans="2:8" ht="15" customHeight="1">
      <c r="B281" s="233"/>
      <c r="C281" s="234"/>
      <c r="E281" s="233"/>
      <c r="F281" s="235"/>
      <c r="G281" s="227"/>
      <c r="H281" s="227"/>
    </row>
    <row r="282" spans="2:8" ht="15" customHeight="1">
      <c r="B282" s="233"/>
      <c r="C282" s="234"/>
      <c r="E282" s="233"/>
      <c r="F282" s="235"/>
      <c r="G282" s="227"/>
      <c r="H282" s="227"/>
    </row>
    <row r="283" spans="2:8" ht="15" customHeight="1">
      <c r="B283" s="233"/>
      <c r="C283" s="234"/>
      <c r="E283" s="233"/>
      <c r="F283" s="235"/>
      <c r="G283" s="227"/>
      <c r="H283" s="227"/>
    </row>
    <row r="284" spans="2:8" ht="15" customHeight="1">
      <c r="B284" s="233"/>
      <c r="C284" s="234"/>
      <c r="E284" s="233"/>
      <c r="F284" s="235"/>
      <c r="G284" s="227"/>
      <c r="H284" s="227"/>
    </row>
    <row r="285" spans="2:8" ht="15" customHeight="1">
      <c r="B285" s="233"/>
      <c r="C285" s="234"/>
      <c r="E285" s="233"/>
      <c r="F285" s="235"/>
      <c r="G285" s="227"/>
      <c r="H285" s="227"/>
    </row>
    <row r="286" spans="2:8" ht="15" customHeight="1">
      <c r="B286" s="233"/>
      <c r="C286" s="234"/>
      <c r="E286" s="233"/>
      <c r="F286" s="235"/>
      <c r="G286" s="227"/>
      <c r="H286" s="227"/>
    </row>
    <row r="287" spans="2:8" ht="15" customHeight="1">
      <c r="B287" s="233"/>
      <c r="C287" s="234"/>
      <c r="E287" s="233"/>
      <c r="F287" s="235"/>
      <c r="G287" s="227"/>
      <c r="H287" s="227"/>
    </row>
    <row r="288" spans="2:8" ht="15" customHeight="1">
      <c r="B288" s="233"/>
      <c r="C288" s="234"/>
      <c r="E288" s="233"/>
      <c r="F288" s="235"/>
      <c r="G288" s="227"/>
      <c r="H288" s="227"/>
    </row>
    <row r="289" spans="2:8" ht="15" customHeight="1">
      <c r="B289" s="233"/>
      <c r="C289" s="234"/>
      <c r="E289" s="233"/>
      <c r="F289" s="235"/>
      <c r="G289" s="227"/>
      <c r="H289" s="227"/>
    </row>
    <row r="290" spans="2:8" ht="15" customHeight="1">
      <c r="B290" s="233"/>
      <c r="C290" s="234"/>
      <c r="E290" s="233"/>
      <c r="F290" s="235"/>
      <c r="G290" s="227"/>
      <c r="H290" s="227"/>
    </row>
    <row r="291" spans="2:8" ht="15" customHeight="1">
      <c r="B291" s="233"/>
      <c r="C291" s="234"/>
      <c r="E291" s="233"/>
      <c r="F291" s="235"/>
      <c r="G291" s="227"/>
      <c r="H291" s="227"/>
    </row>
    <row r="292" spans="2:8" ht="15" customHeight="1">
      <c r="B292" s="233"/>
      <c r="C292" s="234"/>
      <c r="E292" s="233"/>
      <c r="F292" s="235"/>
      <c r="G292" s="227"/>
      <c r="H292" s="227"/>
    </row>
    <row r="293" spans="2:8" ht="15" customHeight="1">
      <c r="B293" s="233"/>
      <c r="C293" s="234"/>
      <c r="E293" s="233"/>
      <c r="F293" s="235"/>
      <c r="G293" s="227"/>
      <c r="H293" s="227"/>
    </row>
    <row r="294" spans="2:8" ht="15" customHeight="1">
      <c r="B294" s="233"/>
      <c r="C294" s="234"/>
      <c r="E294" s="233"/>
      <c r="F294" s="235"/>
      <c r="G294" s="227"/>
      <c r="H294" s="227"/>
    </row>
    <row r="295" spans="2:8" ht="15" customHeight="1">
      <c r="B295" s="233"/>
      <c r="C295" s="234"/>
      <c r="E295" s="233"/>
      <c r="F295" s="235"/>
      <c r="G295" s="227"/>
      <c r="H295" s="227"/>
    </row>
    <row r="296" spans="2:8" ht="15" customHeight="1">
      <c r="B296" s="233"/>
      <c r="C296" s="234"/>
      <c r="E296" s="233"/>
      <c r="F296" s="235"/>
      <c r="G296" s="227"/>
      <c r="H296" s="227"/>
    </row>
    <row r="297" spans="2:8" ht="15" customHeight="1">
      <c r="B297" s="233"/>
      <c r="C297" s="234"/>
      <c r="E297" s="233"/>
      <c r="F297" s="235"/>
      <c r="G297" s="227"/>
      <c r="H297" s="227"/>
    </row>
    <row r="298" spans="2:8" ht="15" customHeight="1">
      <c r="B298" s="233"/>
      <c r="C298" s="234"/>
      <c r="E298" s="233"/>
      <c r="F298" s="235"/>
      <c r="G298" s="227"/>
      <c r="H298" s="227"/>
    </row>
    <row r="299" spans="2:8" ht="15" customHeight="1">
      <c r="B299" s="233"/>
      <c r="C299" s="234"/>
      <c r="E299" s="233"/>
      <c r="F299" s="235"/>
      <c r="G299" s="227"/>
      <c r="H299" s="227"/>
    </row>
    <row r="300" spans="2:8" ht="15" customHeight="1">
      <c r="B300" s="233"/>
      <c r="C300" s="234"/>
      <c r="E300" s="233"/>
      <c r="F300" s="235"/>
      <c r="G300" s="227"/>
      <c r="H300" s="227"/>
    </row>
    <row r="301" spans="2:8" ht="15" customHeight="1">
      <c r="B301" s="233"/>
      <c r="C301" s="234"/>
      <c r="E301" s="233"/>
      <c r="F301" s="235"/>
      <c r="G301" s="227"/>
      <c r="H301" s="227"/>
    </row>
    <row r="302" spans="2:8" ht="15" customHeight="1">
      <c r="B302" s="233"/>
      <c r="C302" s="234"/>
      <c r="E302" s="233"/>
      <c r="F302" s="235"/>
      <c r="G302" s="227"/>
      <c r="H302" s="227"/>
    </row>
    <row r="303" spans="2:8" ht="15" customHeight="1">
      <c r="B303" s="233"/>
      <c r="C303" s="234"/>
      <c r="E303" s="233"/>
      <c r="F303" s="235"/>
      <c r="G303" s="227"/>
      <c r="H303" s="227"/>
    </row>
    <row r="304" spans="2:8" ht="15" customHeight="1">
      <c r="B304" s="233"/>
      <c r="C304" s="234"/>
      <c r="E304" s="233"/>
      <c r="F304" s="235"/>
      <c r="G304" s="227"/>
      <c r="H304" s="227"/>
    </row>
    <row r="305" spans="2:8" ht="15" customHeight="1">
      <c r="B305" s="233"/>
      <c r="C305" s="234"/>
      <c r="E305" s="233"/>
      <c r="F305" s="235"/>
      <c r="G305" s="227"/>
      <c r="H305" s="227"/>
    </row>
    <row r="306" spans="2:8" ht="15" customHeight="1">
      <c r="B306" s="233"/>
      <c r="C306" s="234"/>
      <c r="E306" s="233"/>
      <c r="F306" s="235"/>
      <c r="G306" s="227"/>
      <c r="H306" s="227"/>
    </row>
    <row r="307" spans="2:8" ht="15" customHeight="1">
      <c r="B307" s="233"/>
      <c r="C307" s="234"/>
      <c r="E307" s="233"/>
      <c r="F307" s="235"/>
      <c r="G307" s="227"/>
      <c r="H307" s="227"/>
    </row>
    <row r="308" spans="2:8" ht="15" customHeight="1">
      <c r="B308" s="233"/>
      <c r="C308" s="234"/>
      <c r="E308" s="233"/>
      <c r="F308" s="235"/>
      <c r="G308" s="227"/>
      <c r="H308" s="227"/>
    </row>
    <row r="309" spans="2:8" ht="15" customHeight="1">
      <c r="B309" s="233"/>
      <c r="C309" s="234"/>
      <c r="E309" s="233"/>
      <c r="F309" s="235"/>
      <c r="G309" s="227"/>
      <c r="H309" s="227"/>
    </row>
    <row r="310" spans="2:8" ht="15" customHeight="1">
      <c r="B310" s="233"/>
      <c r="C310" s="234"/>
      <c r="E310" s="233"/>
      <c r="F310" s="235"/>
      <c r="G310" s="227"/>
      <c r="H310" s="227"/>
    </row>
    <row r="311" spans="2:8" ht="15" customHeight="1">
      <c r="B311" s="233"/>
      <c r="C311" s="234"/>
      <c r="E311" s="233"/>
      <c r="F311" s="235"/>
      <c r="G311" s="227"/>
      <c r="H311" s="227"/>
    </row>
    <row r="312" spans="2:8" ht="15" customHeight="1">
      <c r="B312" s="233"/>
      <c r="C312" s="234"/>
      <c r="E312" s="233"/>
      <c r="F312" s="235"/>
      <c r="G312" s="227"/>
      <c r="H312" s="227"/>
    </row>
    <row r="313" spans="2:8" ht="15" customHeight="1">
      <c r="B313" s="233"/>
      <c r="C313" s="234"/>
      <c r="E313" s="233"/>
      <c r="F313" s="235"/>
      <c r="G313" s="227"/>
      <c r="H313" s="227"/>
    </row>
    <row r="314" spans="2:8" ht="15" customHeight="1">
      <c r="B314" s="233"/>
      <c r="C314" s="234"/>
      <c r="E314" s="233"/>
      <c r="F314" s="235"/>
      <c r="G314" s="227"/>
      <c r="H314" s="227"/>
    </row>
    <row r="315" spans="2:8" ht="15" customHeight="1">
      <c r="B315" s="233"/>
      <c r="C315" s="234"/>
      <c r="E315" s="233"/>
      <c r="F315" s="235"/>
      <c r="G315" s="227"/>
      <c r="H315" s="227"/>
    </row>
    <row r="316" spans="2:8" ht="15" customHeight="1">
      <c r="B316" s="233"/>
      <c r="C316" s="234"/>
      <c r="E316" s="233"/>
      <c r="F316" s="235"/>
      <c r="G316" s="227"/>
      <c r="H316" s="227"/>
    </row>
    <row r="317" spans="2:8" ht="15" customHeight="1">
      <c r="B317" s="233"/>
      <c r="C317" s="234"/>
      <c r="E317" s="233"/>
      <c r="F317" s="235"/>
      <c r="G317" s="227"/>
      <c r="H317" s="227"/>
    </row>
    <row r="318" spans="2:8" ht="15" customHeight="1">
      <c r="B318" s="233"/>
      <c r="C318" s="234"/>
      <c r="E318" s="233"/>
      <c r="F318" s="235"/>
      <c r="G318" s="227"/>
      <c r="H318" s="227"/>
    </row>
    <row r="319" spans="2:8" ht="15" customHeight="1">
      <c r="B319" s="233"/>
      <c r="C319" s="234"/>
      <c r="E319" s="233"/>
      <c r="F319" s="235"/>
      <c r="G319" s="227"/>
      <c r="H319" s="227"/>
    </row>
    <row r="320" spans="2:8" ht="15" customHeight="1">
      <c r="B320" s="233"/>
      <c r="C320" s="234"/>
      <c r="E320" s="233"/>
      <c r="F320" s="235"/>
      <c r="G320" s="227"/>
      <c r="H320" s="227"/>
    </row>
    <row r="321" spans="2:8" ht="15" customHeight="1">
      <c r="B321" s="233"/>
      <c r="C321" s="234"/>
      <c r="E321" s="233"/>
      <c r="F321" s="235"/>
      <c r="G321" s="227"/>
      <c r="H321" s="227"/>
    </row>
    <row r="322" spans="2:8" ht="15" customHeight="1">
      <c r="B322" s="233"/>
      <c r="C322" s="234"/>
      <c r="E322" s="233"/>
      <c r="F322" s="235"/>
      <c r="G322" s="227"/>
      <c r="H322" s="227"/>
    </row>
    <row r="323" spans="2:8" ht="15" customHeight="1">
      <c r="B323" s="233"/>
      <c r="C323" s="234"/>
      <c r="E323" s="233"/>
      <c r="F323" s="235"/>
      <c r="G323" s="227"/>
      <c r="H323" s="227"/>
    </row>
    <row r="324" spans="2:8" ht="15" customHeight="1">
      <c r="B324" s="233"/>
      <c r="C324" s="234"/>
      <c r="E324" s="233"/>
      <c r="F324" s="235"/>
      <c r="G324" s="227"/>
      <c r="H324" s="227"/>
    </row>
    <row r="325" spans="2:8" ht="15" customHeight="1">
      <c r="B325" s="233"/>
      <c r="C325" s="234"/>
      <c r="E325" s="233"/>
      <c r="F325" s="235"/>
      <c r="G325" s="227"/>
      <c r="H325" s="227"/>
    </row>
    <row r="326" spans="2:8" ht="15" customHeight="1">
      <c r="B326" s="233"/>
      <c r="C326" s="234"/>
      <c r="E326" s="233"/>
      <c r="F326" s="235"/>
      <c r="G326" s="227"/>
      <c r="H326" s="227"/>
    </row>
    <row r="327" spans="2:8" ht="15" customHeight="1">
      <c r="B327" s="233"/>
      <c r="C327" s="234"/>
      <c r="E327" s="233"/>
      <c r="F327" s="235"/>
      <c r="G327" s="227"/>
      <c r="H327" s="227"/>
    </row>
    <row r="328" spans="2:8" ht="15" customHeight="1">
      <c r="B328" s="233"/>
      <c r="C328" s="234"/>
      <c r="E328" s="233"/>
      <c r="F328" s="235"/>
      <c r="G328" s="227"/>
      <c r="H328" s="227"/>
    </row>
    <row r="329" spans="2:8" ht="15" customHeight="1">
      <c r="B329" s="233"/>
      <c r="C329" s="234"/>
      <c r="E329" s="233"/>
      <c r="F329" s="235"/>
      <c r="G329" s="227"/>
      <c r="H329" s="227"/>
    </row>
    <row r="330" spans="2:8" ht="15" customHeight="1">
      <c r="B330" s="233"/>
      <c r="C330" s="234"/>
      <c r="E330" s="233"/>
      <c r="F330" s="235"/>
      <c r="G330" s="227"/>
      <c r="H330" s="227"/>
    </row>
    <row r="331" spans="2:8" ht="15" customHeight="1">
      <c r="B331" s="233"/>
      <c r="C331" s="234"/>
      <c r="E331" s="233"/>
      <c r="F331" s="235"/>
      <c r="G331" s="227"/>
      <c r="H331" s="227"/>
    </row>
    <row r="332" spans="2:8" ht="15" customHeight="1">
      <c r="B332" s="233"/>
      <c r="C332" s="234"/>
      <c r="E332" s="233"/>
      <c r="F332" s="235"/>
      <c r="G332" s="227"/>
      <c r="H332" s="227"/>
    </row>
    <row r="333" spans="2:8" ht="15" customHeight="1">
      <c r="B333" s="233"/>
      <c r="C333" s="234"/>
      <c r="E333" s="233"/>
      <c r="F333" s="235"/>
      <c r="G333" s="227"/>
      <c r="H333" s="227"/>
    </row>
    <row r="334" spans="2:8" ht="15" customHeight="1">
      <c r="B334" s="233"/>
      <c r="C334" s="234"/>
      <c r="E334" s="233"/>
      <c r="F334" s="235"/>
      <c r="G334" s="227"/>
      <c r="H334" s="227"/>
    </row>
    <row r="335" spans="2:8" ht="15" customHeight="1">
      <c r="B335" s="233"/>
      <c r="C335" s="234"/>
      <c r="E335" s="233"/>
      <c r="F335" s="235"/>
      <c r="G335" s="227"/>
      <c r="H335" s="227"/>
    </row>
    <row r="336" spans="2:8" ht="15" customHeight="1">
      <c r="B336" s="233"/>
      <c r="C336" s="234"/>
      <c r="E336" s="233"/>
      <c r="F336" s="235"/>
      <c r="G336" s="227"/>
      <c r="H336" s="227"/>
    </row>
    <row r="337" spans="2:8" ht="15" customHeight="1">
      <c r="B337" s="233"/>
      <c r="C337" s="234"/>
      <c r="E337" s="233"/>
      <c r="F337" s="235"/>
      <c r="G337" s="227"/>
      <c r="H337" s="227"/>
    </row>
    <row r="338" spans="2:8" ht="15" customHeight="1">
      <c r="B338" s="233"/>
      <c r="C338" s="234"/>
      <c r="E338" s="233"/>
      <c r="F338" s="235"/>
      <c r="G338" s="227"/>
      <c r="H338" s="227"/>
    </row>
    <row r="339" spans="2:8" ht="15" customHeight="1">
      <c r="B339" s="233"/>
      <c r="C339" s="234"/>
      <c r="E339" s="233"/>
      <c r="F339" s="235"/>
      <c r="G339" s="227"/>
      <c r="H339" s="227"/>
    </row>
    <row r="340" spans="2:8" ht="15" customHeight="1">
      <c r="B340" s="233"/>
      <c r="C340" s="234"/>
      <c r="E340" s="233"/>
      <c r="F340" s="235"/>
      <c r="G340" s="227"/>
      <c r="H340" s="227"/>
    </row>
    <row r="341" spans="2:8" ht="15" customHeight="1">
      <c r="B341" s="233"/>
      <c r="C341" s="234"/>
      <c r="E341" s="233"/>
      <c r="F341" s="235"/>
      <c r="G341" s="227"/>
      <c r="H341" s="227"/>
    </row>
    <row r="342" spans="2:8" ht="15" customHeight="1">
      <c r="B342" s="233"/>
      <c r="C342" s="234"/>
      <c r="E342" s="233"/>
      <c r="F342" s="235"/>
      <c r="G342" s="227"/>
      <c r="H342" s="227"/>
    </row>
    <row r="343" spans="2:8" ht="15" customHeight="1">
      <c r="B343" s="233"/>
      <c r="C343" s="234"/>
      <c r="E343" s="233"/>
      <c r="F343" s="235"/>
      <c r="G343" s="227"/>
      <c r="H343" s="227"/>
    </row>
    <row r="344" spans="2:8" ht="15" customHeight="1">
      <c r="B344" s="233"/>
      <c r="C344" s="234"/>
      <c r="E344" s="233"/>
      <c r="F344" s="235"/>
      <c r="G344" s="227"/>
      <c r="H344" s="227"/>
    </row>
    <row r="345" spans="2:8" ht="15" customHeight="1">
      <c r="B345" s="233"/>
      <c r="C345" s="234"/>
      <c r="E345" s="233"/>
      <c r="F345" s="235"/>
      <c r="G345" s="227"/>
      <c r="H345" s="227"/>
    </row>
    <row r="346" spans="2:8" ht="15" customHeight="1">
      <c r="B346" s="233"/>
      <c r="C346" s="234"/>
      <c r="E346" s="233"/>
      <c r="F346" s="235"/>
      <c r="G346" s="227"/>
      <c r="H346" s="227"/>
    </row>
    <row r="347" spans="2:8" ht="15" customHeight="1">
      <c r="B347" s="233"/>
      <c r="C347" s="234"/>
      <c r="E347" s="233"/>
      <c r="F347" s="235"/>
      <c r="G347" s="227"/>
      <c r="H347" s="227"/>
    </row>
    <row r="348" spans="2:8" ht="15" customHeight="1">
      <c r="B348" s="233"/>
      <c r="C348" s="234"/>
      <c r="E348" s="233"/>
      <c r="F348" s="235"/>
      <c r="G348" s="227"/>
      <c r="H348" s="227"/>
    </row>
    <row r="349" spans="2:8" ht="15" customHeight="1">
      <c r="B349" s="233"/>
      <c r="C349" s="234"/>
      <c r="E349" s="233"/>
      <c r="F349" s="235"/>
      <c r="G349" s="227"/>
      <c r="H349" s="227"/>
    </row>
    <row r="350" spans="2:8" ht="15" customHeight="1">
      <c r="B350" s="233"/>
      <c r="C350" s="234"/>
      <c r="E350" s="233"/>
      <c r="F350" s="235"/>
      <c r="G350" s="227"/>
      <c r="H350" s="227"/>
    </row>
    <row r="351" spans="2:8" ht="15" customHeight="1">
      <c r="B351" s="233"/>
      <c r="C351" s="234"/>
      <c r="E351" s="233"/>
      <c r="F351" s="235"/>
      <c r="G351" s="227"/>
      <c r="H351" s="227"/>
    </row>
    <row r="352" spans="2:8" ht="15" customHeight="1">
      <c r="B352" s="233"/>
      <c r="C352" s="234"/>
      <c r="E352" s="233"/>
      <c r="F352" s="235"/>
      <c r="G352" s="227"/>
      <c r="H352" s="227"/>
    </row>
    <row r="353" spans="2:8" ht="15" customHeight="1">
      <c r="B353" s="233"/>
      <c r="C353" s="234"/>
      <c r="E353" s="233"/>
      <c r="F353" s="235"/>
      <c r="G353" s="227"/>
      <c r="H353" s="227"/>
    </row>
    <row r="354" spans="2:8" ht="15" customHeight="1">
      <c r="B354" s="233"/>
      <c r="C354" s="234"/>
      <c r="E354" s="233"/>
      <c r="F354" s="235"/>
      <c r="G354" s="227"/>
      <c r="H354" s="227"/>
    </row>
    <row r="355" spans="2:8" ht="15" customHeight="1">
      <c r="B355" s="233"/>
      <c r="C355" s="234"/>
      <c r="E355" s="233"/>
      <c r="F355" s="235"/>
      <c r="G355" s="227"/>
      <c r="H355" s="227"/>
    </row>
    <row r="356" spans="2:8" ht="15" customHeight="1">
      <c r="B356" s="233"/>
      <c r="C356" s="234"/>
      <c r="E356" s="233"/>
      <c r="F356" s="235"/>
      <c r="G356" s="227"/>
      <c r="H356" s="227"/>
    </row>
    <row r="357" spans="2:8" ht="15" customHeight="1">
      <c r="B357" s="233"/>
      <c r="C357" s="234"/>
      <c r="E357" s="233"/>
      <c r="F357" s="235"/>
      <c r="G357" s="227"/>
      <c r="H357" s="227"/>
    </row>
    <row r="358" spans="2:8" ht="15" customHeight="1">
      <c r="B358" s="233"/>
      <c r="C358" s="234"/>
      <c r="E358" s="233"/>
      <c r="F358" s="235"/>
      <c r="G358" s="227"/>
      <c r="H358" s="227"/>
    </row>
    <row r="359" spans="2:8" ht="15" customHeight="1">
      <c r="B359" s="233"/>
      <c r="C359" s="234"/>
      <c r="E359" s="233"/>
      <c r="F359" s="235"/>
      <c r="G359" s="227"/>
      <c r="H359" s="227"/>
    </row>
    <row r="360" spans="2:8" ht="15" customHeight="1">
      <c r="B360" s="233"/>
      <c r="C360" s="234"/>
      <c r="E360" s="233"/>
      <c r="F360" s="235"/>
      <c r="G360" s="227"/>
      <c r="H360" s="227"/>
    </row>
    <row r="361" spans="2:8" ht="15" customHeight="1">
      <c r="B361" s="233"/>
      <c r="C361" s="234"/>
      <c r="E361" s="233"/>
      <c r="F361" s="235"/>
      <c r="G361" s="227"/>
      <c r="H361" s="227"/>
    </row>
    <row r="362" spans="2:8" ht="15" customHeight="1">
      <c r="B362" s="233"/>
      <c r="C362" s="234"/>
      <c r="E362" s="233"/>
      <c r="F362" s="235"/>
      <c r="G362" s="227"/>
      <c r="H362" s="227"/>
    </row>
    <row r="363" spans="2:8" ht="15" customHeight="1">
      <c r="B363" s="233"/>
      <c r="C363" s="234"/>
      <c r="E363" s="233"/>
      <c r="F363" s="235"/>
      <c r="G363" s="227"/>
      <c r="H363" s="227"/>
    </row>
    <row r="364" spans="2:8" ht="15" customHeight="1">
      <c r="B364" s="233"/>
      <c r="C364" s="234"/>
      <c r="E364" s="233"/>
      <c r="F364" s="235"/>
      <c r="G364" s="227"/>
      <c r="H364" s="227"/>
    </row>
    <row r="365" spans="2:8" ht="15" customHeight="1">
      <c r="B365" s="233"/>
      <c r="C365" s="234"/>
      <c r="E365" s="233"/>
      <c r="F365" s="235"/>
      <c r="G365" s="227"/>
      <c r="H365" s="227"/>
    </row>
    <row r="366" spans="2:8" ht="15" customHeight="1">
      <c r="B366" s="233"/>
      <c r="C366" s="234"/>
      <c r="E366" s="233"/>
      <c r="F366" s="235"/>
      <c r="G366" s="227"/>
      <c r="H366" s="227"/>
    </row>
    <row r="367" spans="2:8" ht="15" customHeight="1">
      <c r="B367" s="233"/>
      <c r="C367" s="234"/>
      <c r="E367" s="233"/>
      <c r="F367" s="235"/>
      <c r="G367" s="227"/>
      <c r="H367" s="227"/>
    </row>
    <row r="368" spans="2:8" ht="15" customHeight="1">
      <c r="B368" s="233"/>
      <c r="C368" s="234"/>
      <c r="E368" s="233"/>
      <c r="F368" s="235"/>
      <c r="G368" s="227"/>
      <c r="H368" s="227"/>
    </row>
    <row r="369" spans="2:8" ht="15" customHeight="1">
      <c r="B369" s="233"/>
      <c r="C369" s="234"/>
      <c r="E369" s="233"/>
      <c r="F369" s="235"/>
      <c r="G369" s="227"/>
      <c r="H369" s="227"/>
    </row>
    <row r="370" spans="2:8" ht="15" customHeight="1">
      <c r="B370" s="233"/>
      <c r="C370" s="234"/>
      <c r="E370" s="233"/>
      <c r="F370" s="235"/>
      <c r="G370" s="227"/>
      <c r="H370" s="227"/>
    </row>
    <row r="371" spans="2:8" ht="15" customHeight="1">
      <c r="B371" s="233"/>
      <c r="C371" s="234"/>
      <c r="E371" s="233"/>
      <c r="F371" s="235"/>
      <c r="G371" s="227"/>
      <c r="H371" s="227"/>
    </row>
    <row r="372" spans="2:8" ht="15" customHeight="1">
      <c r="B372" s="233"/>
      <c r="C372" s="234"/>
      <c r="E372" s="233"/>
      <c r="F372" s="235"/>
      <c r="G372" s="227"/>
      <c r="H372" s="227"/>
    </row>
    <row r="373" spans="2:8" ht="15" customHeight="1">
      <c r="B373" s="233"/>
      <c r="C373" s="234"/>
      <c r="E373" s="233"/>
      <c r="F373" s="235"/>
      <c r="G373" s="227"/>
      <c r="H373" s="227"/>
    </row>
    <row r="374" spans="2:8" ht="15" customHeight="1">
      <c r="B374" s="233"/>
      <c r="C374" s="234"/>
      <c r="E374" s="233"/>
      <c r="F374" s="235"/>
      <c r="G374" s="227"/>
      <c r="H374" s="227"/>
    </row>
    <row r="375" spans="2:8" ht="15" customHeight="1">
      <c r="B375" s="233"/>
      <c r="C375" s="234"/>
      <c r="E375" s="233"/>
      <c r="F375" s="235"/>
      <c r="G375" s="227"/>
      <c r="H375" s="227"/>
    </row>
    <row r="376" spans="2:8" ht="15" customHeight="1">
      <c r="B376" s="233"/>
      <c r="C376" s="234"/>
      <c r="E376" s="233"/>
      <c r="F376" s="235"/>
      <c r="G376" s="227"/>
      <c r="H376" s="227"/>
    </row>
    <row r="377" spans="2:8" ht="15" customHeight="1">
      <c r="B377" s="233"/>
      <c r="C377" s="234"/>
      <c r="E377" s="233"/>
      <c r="F377" s="235"/>
      <c r="G377" s="227"/>
      <c r="H377" s="227"/>
    </row>
    <row r="378" spans="2:8" ht="15" customHeight="1">
      <c r="B378" s="233"/>
      <c r="C378" s="234"/>
      <c r="E378" s="233"/>
      <c r="F378" s="235"/>
      <c r="G378" s="227"/>
      <c r="H378" s="227"/>
    </row>
    <row r="379" spans="2:8" ht="15" customHeight="1">
      <c r="B379" s="233"/>
      <c r="C379" s="234"/>
      <c r="E379" s="233"/>
      <c r="F379" s="235"/>
      <c r="G379" s="227"/>
      <c r="H379" s="227"/>
    </row>
    <row r="380" spans="2:8" ht="15" customHeight="1">
      <c r="B380" s="233"/>
      <c r="C380" s="234"/>
      <c r="E380" s="233"/>
      <c r="F380" s="235"/>
      <c r="G380" s="227"/>
      <c r="H380" s="227"/>
    </row>
    <row r="381" spans="2:8" ht="15" customHeight="1">
      <c r="B381" s="233"/>
      <c r="C381" s="234"/>
      <c r="E381" s="233"/>
      <c r="F381" s="235"/>
      <c r="G381" s="227"/>
      <c r="H381" s="227"/>
    </row>
    <row r="382" spans="2:8" ht="15" customHeight="1">
      <c r="B382" s="233"/>
      <c r="C382" s="234"/>
      <c r="E382" s="233"/>
      <c r="F382" s="235"/>
      <c r="G382" s="227"/>
      <c r="H382" s="227"/>
    </row>
    <row r="383" spans="2:8" ht="15" customHeight="1">
      <c r="B383" s="233"/>
      <c r="C383" s="234"/>
      <c r="E383" s="233"/>
      <c r="F383" s="235"/>
      <c r="G383" s="227"/>
      <c r="H383" s="227"/>
    </row>
    <row r="384" spans="2:8" ht="15" customHeight="1">
      <c r="B384" s="233"/>
      <c r="C384" s="234"/>
      <c r="E384" s="233"/>
      <c r="F384" s="235"/>
      <c r="G384" s="227"/>
      <c r="H384" s="227"/>
    </row>
    <row r="385" spans="2:8" ht="15" customHeight="1">
      <c r="B385" s="233"/>
      <c r="C385" s="234"/>
      <c r="E385" s="233"/>
      <c r="F385" s="235"/>
      <c r="G385" s="227"/>
      <c r="H385" s="227"/>
    </row>
    <row r="386" spans="2:8" ht="15" customHeight="1">
      <c r="B386" s="233"/>
      <c r="C386" s="234"/>
      <c r="E386" s="233"/>
      <c r="F386" s="235"/>
      <c r="G386" s="227"/>
      <c r="H386" s="227"/>
    </row>
    <row r="387" spans="2:8" ht="15" customHeight="1">
      <c r="B387" s="233"/>
      <c r="C387" s="234"/>
      <c r="E387" s="233"/>
      <c r="F387" s="235"/>
      <c r="G387" s="227"/>
      <c r="H387" s="227"/>
    </row>
    <row r="388" spans="2:8" ht="15" customHeight="1">
      <c r="B388" s="233"/>
      <c r="C388" s="234"/>
      <c r="E388" s="233"/>
      <c r="F388" s="235"/>
      <c r="G388" s="227"/>
      <c r="H388" s="227"/>
    </row>
    <row r="389" spans="2:8" ht="15" customHeight="1">
      <c r="B389" s="233"/>
      <c r="C389" s="234"/>
      <c r="E389" s="233"/>
      <c r="F389" s="235"/>
      <c r="G389" s="227"/>
      <c r="H389" s="227"/>
    </row>
    <row r="390" spans="2:8" ht="15" customHeight="1">
      <c r="B390" s="233"/>
      <c r="C390" s="234"/>
      <c r="E390" s="233"/>
      <c r="F390" s="235"/>
      <c r="G390" s="227"/>
      <c r="H390" s="227"/>
    </row>
    <row r="391" spans="2:8" ht="15" customHeight="1">
      <c r="B391" s="233"/>
      <c r="C391" s="234"/>
      <c r="E391" s="233"/>
      <c r="F391" s="235"/>
      <c r="G391" s="227"/>
      <c r="H391" s="227"/>
    </row>
    <row r="392" spans="2:8" ht="15" customHeight="1">
      <c r="B392" s="233"/>
      <c r="C392" s="234"/>
      <c r="E392" s="233"/>
      <c r="F392" s="235"/>
      <c r="G392" s="227"/>
      <c r="H392" s="227"/>
    </row>
    <row r="393" spans="2:8" ht="15" customHeight="1">
      <c r="B393" s="233"/>
      <c r="C393" s="234"/>
      <c r="E393" s="233"/>
      <c r="F393" s="235"/>
      <c r="G393" s="227"/>
      <c r="H393" s="227"/>
    </row>
    <row r="394" spans="2:8" ht="15" customHeight="1">
      <c r="B394" s="233"/>
      <c r="C394" s="234"/>
      <c r="E394" s="233"/>
      <c r="F394" s="235"/>
      <c r="G394" s="227"/>
      <c r="H394" s="227"/>
    </row>
    <row r="395" spans="2:8" ht="15" customHeight="1">
      <c r="B395" s="233"/>
      <c r="C395" s="234"/>
      <c r="E395" s="233"/>
      <c r="F395" s="235"/>
      <c r="G395" s="227"/>
      <c r="H395" s="227"/>
    </row>
    <row r="396" spans="2:8" ht="15" customHeight="1">
      <c r="B396" s="233"/>
      <c r="C396" s="234"/>
      <c r="E396" s="233"/>
      <c r="F396" s="235"/>
      <c r="G396" s="227"/>
      <c r="H396" s="227"/>
    </row>
    <row r="397" spans="2:8" ht="15" customHeight="1">
      <c r="B397" s="233"/>
      <c r="C397" s="234"/>
      <c r="E397" s="233"/>
      <c r="F397" s="235"/>
      <c r="G397" s="227"/>
      <c r="H397" s="227"/>
    </row>
    <row r="398" spans="2:8" ht="15" customHeight="1">
      <c r="B398" s="233"/>
      <c r="C398" s="234"/>
      <c r="E398" s="233"/>
      <c r="F398" s="235"/>
      <c r="G398" s="227"/>
      <c r="H398" s="227"/>
    </row>
    <row r="399" spans="2:8" ht="15" customHeight="1">
      <c r="B399" s="233"/>
      <c r="C399" s="234"/>
      <c r="E399" s="233"/>
      <c r="F399" s="235"/>
      <c r="G399" s="227"/>
      <c r="H399" s="227"/>
    </row>
    <row r="400" spans="2:8" ht="15" customHeight="1">
      <c r="B400" s="233"/>
      <c r="C400" s="234"/>
      <c r="E400" s="233"/>
      <c r="F400" s="235"/>
      <c r="G400" s="227"/>
      <c r="H400" s="227"/>
    </row>
    <row r="401" spans="2:8" ht="15" customHeight="1">
      <c r="B401" s="233"/>
      <c r="C401" s="234"/>
      <c r="E401" s="233"/>
      <c r="F401" s="235"/>
      <c r="G401" s="227"/>
      <c r="H401" s="227"/>
    </row>
    <row r="402" spans="2:8" ht="15" customHeight="1">
      <c r="B402" s="233"/>
      <c r="C402" s="234"/>
      <c r="E402" s="233"/>
      <c r="F402" s="235"/>
      <c r="G402" s="227"/>
      <c r="H402" s="227"/>
    </row>
    <row r="403" spans="2:8" ht="15" customHeight="1">
      <c r="B403" s="233"/>
      <c r="C403" s="234"/>
      <c r="E403" s="233"/>
      <c r="F403" s="235"/>
      <c r="G403" s="227"/>
      <c r="H403" s="227"/>
    </row>
    <row r="404" spans="2:8" ht="15" customHeight="1">
      <c r="B404" s="233"/>
      <c r="C404" s="234"/>
      <c r="E404" s="233"/>
      <c r="F404" s="235"/>
      <c r="G404" s="227"/>
      <c r="H404" s="227"/>
    </row>
    <row r="405" spans="2:8" ht="15" customHeight="1">
      <c r="B405" s="233"/>
      <c r="C405" s="234"/>
      <c r="E405" s="233"/>
      <c r="F405" s="235"/>
      <c r="G405" s="227"/>
      <c r="H405" s="227"/>
    </row>
    <row r="406" spans="2:8" ht="15" customHeight="1">
      <c r="B406" s="233"/>
      <c r="C406" s="234"/>
      <c r="E406" s="233"/>
      <c r="F406" s="235"/>
      <c r="G406" s="227"/>
      <c r="H406" s="227"/>
    </row>
    <row r="407" spans="2:8" ht="15" customHeight="1">
      <c r="B407" s="233"/>
      <c r="C407" s="234"/>
      <c r="E407" s="233"/>
      <c r="F407" s="235"/>
      <c r="G407" s="227"/>
      <c r="H407" s="227"/>
    </row>
    <row r="408" spans="2:8" ht="15" customHeight="1">
      <c r="B408" s="233"/>
      <c r="C408" s="234"/>
      <c r="E408" s="233"/>
      <c r="F408" s="235"/>
      <c r="G408" s="227"/>
      <c r="H408" s="227"/>
    </row>
    <row r="409" spans="2:8" ht="15" customHeight="1">
      <c r="B409" s="233"/>
      <c r="C409" s="234"/>
      <c r="E409" s="233"/>
      <c r="F409" s="235"/>
      <c r="G409" s="227"/>
      <c r="H409" s="227"/>
    </row>
    <row r="410" spans="2:8" ht="15" customHeight="1">
      <c r="B410" s="233"/>
      <c r="C410" s="234"/>
      <c r="E410" s="233"/>
      <c r="F410" s="235"/>
      <c r="G410" s="227"/>
      <c r="H410" s="227"/>
    </row>
    <row r="411" spans="2:8" ht="15" customHeight="1">
      <c r="B411" s="233"/>
      <c r="C411" s="234"/>
      <c r="E411" s="233"/>
      <c r="F411" s="235"/>
      <c r="G411" s="227"/>
      <c r="H411" s="227"/>
    </row>
    <row r="412" spans="2:8" ht="15" customHeight="1">
      <c r="B412" s="233"/>
      <c r="C412" s="234"/>
      <c r="E412" s="233"/>
      <c r="F412" s="235"/>
      <c r="G412" s="227"/>
      <c r="H412" s="227"/>
    </row>
    <row r="413" spans="2:8" ht="15" customHeight="1">
      <c r="B413" s="233"/>
      <c r="C413" s="234"/>
      <c r="E413" s="233"/>
      <c r="F413" s="235"/>
      <c r="G413" s="227"/>
      <c r="H413" s="227"/>
    </row>
    <row r="414" spans="2:8" ht="15" customHeight="1">
      <c r="B414" s="233"/>
      <c r="C414" s="234"/>
      <c r="E414" s="233"/>
      <c r="F414" s="235"/>
      <c r="G414" s="227"/>
      <c r="H414" s="227"/>
    </row>
    <row r="415" spans="2:8" ht="15" customHeight="1">
      <c r="B415" s="233"/>
      <c r="C415" s="234"/>
      <c r="E415" s="233"/>
      <c r="F415" s="235"/>
      <c r="G415" s="227"/>
      <c r="H415" s="227"/>
    </row>
    <row r="416" spans="2:8" ht="15" customHeight="1">
      <c r="B416" s="233"/>
      <c r="C416" s="234"/>
      <c r="E416" s="233"/>
      <c r="F416" s="235"/>
      <c r="G416" s="227"/>
      <c r="H416" s="227"/>
    </row>
    <row r="417" spans="2:8" ht="15" customHeight="1">
      <c r="B417" s="233"/>
      <c r="C417" s="234"/>
      <c r="E417" s="233"/>
      <c r="F417" s="235"/>
      <c r="G417" s="227"/>
      <c r="H417" s="227"/>
    </row>
    <row r="418" spans="2:8" ht="15" customHeight="1">
      <c r="B418" s="233"/>
      <c r="C418" s="234"/>
      <c r="E418" s="233"/>
      <c r="F418" s="235"/>
      <c r="G418" s="227"/>
      <c r="H418" s="227"/>
    </row>
    <row r="419" spans="2:8" ht="15" customHeight="1">
      <c r="B419" s="233"/>
      <c r="C419" s="234"/>
      <c r="E419" s="233"/>
      <c r="F419" s="235"/>
      <c r="G419" s="227"/>
      <c r="H419" s="227"/>
    </row>
    <row r="420" spans="2:8" ht="15" customHeight="1">
      <c r="B420" s="233"/>
      <c r="C420" s="234"/>
      <c r="E420" s="233"/>
      <c r="F420" s="235"/>
      <c r="G420" s="227"/>
      <c r="H420" s="227"/>
    </row>
    <row r="421" spans="2:8" ht="15" customHeight="1">
      <c r="B421" s="233"/>
      <c r="C421" s="234"/>
      <c r="E421" s="233"/>
      <c r="F421" s="235"/>
      <c r="G421" s="227"/>
      <c r="H421" s="227"/>
    </row>
    <row r="422" spans="2:8" ht="15" customHeight="1">
      <c r="B422" s="233"/>
      <c r="C422" s="234"/>
      <c r="E422" s="233"/>
      <c r="F422" s="235"/>
      <c r="G422" s="227"/>
      <c r="H422" s="227"/>
    </row>
    <row r="423" spans="2:8" ht="15" customHeight="1">
      <c r="B423" s="233"/>
      <c r="C423" s="234"/>
      <c r="E423" s="233"/>
      <c r="F423" s="235"/>
      <c r="G423" s="227"/>
      <c r="H423" s="227"/>
    </row>
    <row r="424" spans="2:8" ht="15" customHeight="1">
      <c r="B424" s="233"/>
      <c r="C424" s="234"/>
      <c r="E424" s="233"/>
      <c r="F424" s="235"/>
      <c r="G424" s="227"/>
      <c r="H424" s="227"/>
    </row>
    <row r="425" spans="2:8" ht="15" customHeight="1">
      <c r="B425" s="233"/>
      <c r="C425" s="234"/>
      <c r="E425" s="233"/>
      <c r="F425" s="235"/>
      <c r="G425" s="227"/>
      <c r="H425" s="227"/>
    </row>
    <row r="426" spans="2:8" ht="15" customHeight="1">
      <c r="B426" s="233"/>
      <c r="C426" s="234"/>
      <c r="E426" s="233"/>
      <c r="F426" s="235"/>
      <c r="G426" s="227"/>
      <c r="H426" s="227"/>
    </row>
    <row r="427" spans="2:8" ht="15" customHeight="1">
      <c r="B427" s="233"/>
      <c r="C427" s="234"/>
      <c r="E427" s="233"/>
      <c r="F427" s="235"/>
      <c r="G427" s="227"/>
      <c r="H427" s="227"/>
    </row>
    <row r="428" spans="2:8" ht="15" customHeight="1">
      <c r="B428" s="233"/>
      <c r="C428" s="234"/>
      <c r="E428" s="233"/>
      <c r="F428" s="235"/>
      <c r="G428" s="227"/>
      <c r="H428" s="227"/>
    </row>
    <row r="429" spans="2:8" ht="15" customHeight="1">
      <c r="B429" s="233"/>
      <c r="C429" s="234"/>
      <c r="E429" s="233"/>
      <c r="F429" s="235"/>
      <c r="G429" s="227"/>
      <c r="H429" s="227"/>
    </row>
    <row r="430" spans="2:8" ht="15" customHeight="1">
      <c r="B430" s="233"/>
      <c r="C430" s="234"/>
      <c r="E430" s="233"/>
      <c r="F430" s="235"/>
      <c r="G430" s="227"/>
      <c r="H430" s="227"/>
    </row>
    <row r="431" spans="2:8" ht="15" customHeight="1">
      <c r="B431" s="233"/>
      <c r="C431" s="234"/>
      <c r="E431" s="233"/>
      <c r="F431" s="235"/>
      <c r="G431" s="227"/>
      <c r="H431" s="227"/>
    </row>
    <row r="432" spans="2:8" ht="15" customHeight="1">
      <c r="B432" s="233"/>
      <c r="C432" s="234"/>
      <c r="E432" s="233"/>
      <c r="F432" s="235"/>
      <c r="G432" s="227"/>
      <c r="H432" s="227"/>
    </row>
    <row r="433" spans="2:8" ht="15" customHeight="1">
      <c r="B433" s="233"/>
      <c r="C433" s="234"/>
      <c r="E433" s="233"/>
      <c r="F433" s="235"/>
      <c r="G433" s="227"/>
      <c r="H433" s="227"/>
    </row>
    <row r="434" spans="2:8" ht="15" customHeight="1">
      <c r="B434" s="233"/>
      <c r="C434" s="234"/>
      <c r="E434" s="233"/>
      <c r="F434" s="235"/>
      <c r="G434" s="227"/>
      <c r="H434" s="227"/>
    </row>
    <row r="435" spans="2:8" ht="15" customHeight="1">
      <c r="B435" s="233"/>
      <c r="C435" s="234"/>
      <c r="E435" s="233"/>
      <c r="F435" s="235"/>
      <c r="G435" s="227"/>
      <c r="H435" s="227"/>
    </row>
    <row r="436" spans="2:8" ht="15" customHeight="1">
      <c r="B436" s="233"/>
      <c r="C436" s="234"/>
      <c r="E436" s="233"/>
      <c r="F436" s="235"/>
      <c r="G436" s="227"/>
      <c r="H436" s="227"/>
    </row>
    <row r="437" spans="2:8" ht="15" customHeight="1">
      <c r="B437" s="233"/>
      <c r="C437" s="234"/>
      <c r="E437" s="233"/>
      <c r="F437" s="235"/>
      <c r="G437" s="227"/>
      <c r="H437" s="227"/>
    </row>
    <row r="438" spans="2:8" ht="15" customHeight="1">
      <c r="B438" s="233"/>
      <c r="C438" s="234"/>
      <c r="E438" s="233"/>
      <c r="F438" s="235"/>
      <c r="G438" s="227"/>
      <c r="H438" s="227"/>
    </row>
    <row r="439" spans="2:8" ht="15" customHeight="1">
      <c r="B439" s="233"/>
      <c r="C439" s="234"/>
      <c r="E439" s="233"/>
      <c r="F439" s="235"/>
      <c r="G439" s="227"/>
      <c r="H439" s="227"/>
    </row>
    <row r="440" spans="2:8" ht="15" customHeight="1">
      <c r="B440" s="233"/>
      <c r="C440" s="234"/>
      <c r="E440" s="233"/>
      <c r="F440" s="235"/>
      <c r="G440" s="227"/>
      <c r="H440" s="227"/>
    </row>
    <row r="441" spans="2:8" ht="15" customHeight="1">
      <c r="B441" s="233"/>
      <c r="C441" s="234"/>
      <c r="E441" s="233"/>
      <c r="F441" s="235"/>
      <c r="G441" s="227"/>
      <c r="H441" s="227"/>
    </row>
    <row r="442" spans="2:8" ht="15" customHeight="1">
      <c r="B442" s="233"/>
      <c r="C442" s="234"/>
      <c r="E442" s="233"/>
      <c r="F442" s="235"/>
      <c r="G442" s="227"/>
      <c r="H442" s="227"/>
    </row>
    <row r="443" spans="2:8" ht="15" customHeight="1">
      <c r="B443" s="233"/>
      <c r="C443" s="234"/>
      <c r="E443" s="233"/>
      <c r="F443" s="235"/>
      <c r="G443" s="227"/>
      <c r="H443" s="227"/>
    </row>
    <row r="444" spans="2:8" ht="15" customHeight="1">
      <c r="B444" s="233"/>
      <c r="C444" s="234"/>
      <c r="E444" s="233"/>
      <c r="F444" s="235"/>
      <c r="G444" s="227"/>
      <c r="H444" s="227"/>
    </row>
    <row r="445" spans="2:8" ht="15" customHeight="1">
      <c r="B445" s="233"/>
      <c r="C445" s="234"/>
      <c r="E445" s="233"/>
      <c r="F445" s="235"/>
      <c r="G445" s="227"/>
      <c r="H445" s="227"/>
    </row>
    <row r="446" spans="2:8" ht="15" customHeight="1">
      <c r="B446" s="233"/>
      <c r="C446" s="234"/>
      <c r="E446" s="233"/>
      <c r="F446" s="235"/>
      <c r="G446" s="227"/>
      <c r="H446" s="227"/>
    </row>
    <row r="447" spans="2:8" ht="15" customHeight="1">
      <c r="B447" s="233"/>
      <c r="C447" s="234"/>
      <c r="E447" s="233"/>
      <c r="F447" s="235"/>
      <c r="G447" s="227"/>
      <c r="H447" s="227"/>
    </row>
    <row r="448" spans="2:8" ht="15" customHeight="1">
      <c r="B448" s="233"/>
      <c r="C448" s="234"/>
      <c r="E448" s="233"/>
      <c r="F448" s="235"/>
      <c r="G448" s="227"/>
      <c r="H448" s="227"/>
    </row>
    <row r="449" spans="2:8" ht="15" customHeight="1">
      <c r="B449" s="233"/>
      <c r="C449" s="234"/>
      <c r="E449" s="233"/>
      <c r="F449" s="235"/>
      <c r="G449" s="227"/>
      <c r="H449" s="227"/>
    </row>
    <row r="450" spans="2:8" ht="15" customHeight="1">
      <c r="B450" s="233"/>
      <c r="C450" s="234"/>
      <c r="E450" s="233"/>
      <c r="F450" s="235"/>
      <c r="G450" s="227"/>
      <c r="H450" s="227"/>
    </row>
    <row r="451" spans="2:8" ht="15" customHeight="1">
      <c r="B451" s="233"/>
      <c r="C451" s="234"/>
      <c r="E451" s="233"/>
      <c r="F451" s="235"/>
      <c r="G451" s="227"/>
      <c r="H451" s="227"/>
    </row>
    <row r="452" spans="2:8" ht="15" customHeight="1">
      <c r="B452" s="233"/>
      <c r="C452" s="234"/>
      <c r="E452" s="233"/>
      <c r="F452" s="235"/>
      <c r="G452" s="227"/>
      <c r="H452" s="227"/>
    </row>
    <row r="453" spans="2:8" ht="15" customHeight="1">
      <c r="B453" s="233"/>
      <c r="C453" s="234"/>
      <c r="E453" s="233"/>
      <c r="F453" s="235"/>
      <c r="G453" s="227"/>
      <c r="H453" s="227"/>
    </row>
    <row r="454" spans="2:8" ht="15" customHeight="1">
      <c r="B454" s="233"/>
      <c r="C454" s="234"/>
      <c r="E454" s="233"/>
      <c r="F454" s="235"/>
      <c r="G454" s="227"/>
      <c r="H454" s="227"/>
    </row>
    <row r="455" spans="2:8" ht="15" customHeight="1">
      <c r="B455" s="233"/>
      <c r="C455" s="234"/>
      <c r="E455" s="233"/>
      <c r="F455" s="235"/>
      <c r="G455" s="227"/>
      <c r="H455" s="227"/>
    </row>
    <row r="456" spans="2:8" ht="15" customHeight="1">
      <c r="B456" s="233"/>
      <c r="C456" s="234"/>
      <c r="E456" s="233"/>
      <c r="F456" s="235"/>
      <c r="G456" s="227"/>
      <c r="H456" s="227"/>
    </row>
    <row r="457" spans="2:8" ht="15" customHeight="1">
      <c r="B457" s="233"/>
      <c r="C457" s="234"/>
      <c r="E457" s="233"/>
      <c r="F457" s="235"/>
      <c r="G457" s="227"/>
      <c r="H457" s="227"/>
    </row>
    <row r="458" spans="2:8" ht="15" customHeight="1">
      <c r="B458" s="233"/>
      <c r="C458" s="234"/>
      <c r="E458" s="233"/>
      <c r="F458" s="235"/>
      <c r="G458" s="227"/>
      <c r="H458" s="227"/>
    </row>
    <row r="459" spans="2:8" ht="15" customHeight="1">
      <c r="B459" s="233"/>
      <c r="C459" s="234"/>
      <c r="E459" s="233"/>
      <c r="F459" s="235"/>
      <c r="G459" s="227"/>
      <c r="H459" s="227"/>
    </row>
    <row r="460" spans="2:8" ht="15" customHeight="1">
      <c r="B460" s="233"/>
      <c r="C460" s="234"/>
      <c r="E460" s="233"/>
      <c r="F460" s="235"/>
      <c r="G460" s="227"/>
      <c r="H460" s="227"/>
    </row>
    <row r="461" spans="2:8" ht="15" customHeight="1">
      <c r="B461" s="233"/>
      <c r="C461" s="234"/>
      <c r="E461" s="233"/>
      <c r="F461" s="235"/>
      <c r="G461" s="227"/>
      <c r="H461" s="227"/>
    </row>
    <row r="462" spans="2:8" ht="15" customHeight="1">
      <c r="B462" s="233"/>
      <c r="C462" s="234"/>
      <c r="E462" s="233"/>
      <c r="F462" s="235"/>
      <c r="G462" s="227"/>
      <c r="H462" s="227"/>
    </row>
    <row r="463" spans="2:8" ht="15" customHeight="1">
      <c r="B463" s="233"/>
      <c r="C463" s="234"/>
      <c r="E463" s="233"/>
      <c r="F463" s="235"/>
      <c r="G463" s="227"/>
      <c r="H463" s="227"/>
    </row>
    <row r="464" spans="2:8" ht="15" customHeight="1">
      <c r="B464" s="233"/>
      <c r="C464" s="234"/>
      <c r="E464" s="233"/>
      <c r="F464" s="235"/>
      <c r="G464" s="227"/>
      <c r="H464" s="227"/>
    </row>
    <row r="465" spans="2:8" ht="15" customHeight="1">
      <c r="B465" s="233"/>
      <c r="C465" s="234"/>
      <c r="E465" s="233"/>
      <c r="F465" s="235"/>
      <c r="G465" s="227"/>
      <c r="H465" s="227"/>
    </row>
    <row r="466" spans="2:8" ht="15" customHeight="1">
      <c r="B466" s="233"/>
      <c r="C466" s="234"/>
      <c r="E466" s="233"/>
      <c r="F466" s="235"/>
      <c r="G466" s="227"/>
      <c r="H466" s="227"/>
    </row>
    <row r="467" spans="2:8" ht="15" customHeight="1">
      <c r="B467" s="233"/>
      <c r="C467" s="234"/>
      <c r="E467" s="233"/>
      <c r="F467" s="235"/>
      <c r="G467" s="227"/>
      <c r="H467" s="227"/>
    </row>
    <row r="468" spans="2:8" ht="15" customHeight="1">
      <c r="B468" s="233"/>
      <c r="C468" s="234"/>
      <c r="E468" s="233"/>
      <c r="F468" s="235"/>
      <c r="G468" s="227"/>
      <c r="H468" s="227"/>
    </row>
    <row r="469" spans="2:8" ht="15" customHeight="1">
      <c r="B469" s="233"/>
      <c r="C469" s="234"/>
      <c r="E469" s="233"/>
      <c r="F469" s="235"/>
      <c r="G469" s="227"/>
      <c r="H469" s="227"/>
    </row>
    <row r="470" spans="2:8" ht="15" customHeight="1">
      <c r="B470" s="233"/>
      <c r="C470" s="234"/>
      <c r="E470" s="233"/>
      <c r="F470" s="235"/>
      <c r="G470" s="227"/>
      <c r="H470" s="227"/>
    </row>
    <row r="471" spans="2:8" ht="15" customHeight="1">
      <c r="B471" s="233"/>
      <c r="C471" s="234"/>
      <c r="E471" s="233"/>
      <c r="F471" s="235"/>
      <c r="G471" s="227"/>
      <c r="H471" s="227"/>
    </row>
    <row r="472" spans="2:8" ht="15" customHeight="1">
      <c r="B472" s="233"/>
      <c r="C472" s="234"/>
      <c r="E472" s="233"/>
      <c r="F472" s="235"/>
      <c r="G472" s="227"/>
      <c r="H472" s="227"/>
    </row>
    <row r="473" spans="2:8" ht="15" customHeight="1">
      <c r="B473" s="233"/>
      <c r="C473" s="234"/>
      <c r="E473" s="233"/>
      <c r="F473" s="235"/>
      <c r="G473" s="227"/>
      <c r="H473" s="227"/>
    </row>
    <row r="474" spans="2:8" ht="15" customHeight="1">
      <c r="B474" s="233"/>
      <c r="C474" s="234"/>
      <c r="E474" s="233"/>
      <c r="F474" s="235"/>
      <c r="G474" s="227"/>
      <c r="H474" s="227"/>
    </row>
    <row r="475" spans="2:8" ht="15" customHeight="1">
      <c r="B475" s="233"/>
      <c r="C475" s="234"/>
      <c r="E475" s="233"/>
      <c r="F475" s="235"/>
      <c r="G475" s="227"/>
      <c r="H475" s="227"/>
    </row>
    <row r="476" spans="2:8" ht="15" customHeight="1">
      <c r="B476" s="233"/>
      <c r="C476" s="234"/>
      <c r="E476" s="233"/>
      <c r="F476" s="235"/>
      <c r="G476" s="227"/>
      <c r="H476" s="227"/>
    </row>
    <row r="477" spans="2:8" ht="15" customHeight="1">
      <c r="B477" s="233"/>
      <c r="C477" s="234"/>
      <c r="E477" s="233"/>
      <c r="F477" s="235"/>
      <c r="G477" s="227"/>
      <c r="H477" s="227"/>
    </row>
    <row r="478" spans="2:8" ht="15" customHeight="1">
      <c r="B478" s="233"/>
      <c r="C478" s="234"/>
      <c r="E478" s="233"/>
      <c r="F478" s="235"/>
      <c r="G478" s="227"/>
      <c r="H478" s="227"/>
    </row>
    <row r="479" spans="2:8" ht="15" customHeight="1">
      <c r="B479" s="233"/>
      <c r="C479" s="234"/>
      <c r="E479" s="233"/>
      <c r="F479" s="235"/>
      <c r="G479" s="227"/>
      <c r="H479" s="227"/>
    </row>
    <row r="480" spans="2:8" ht="15" customHeight="1">
      <c r="B480" s="233"/>
      <c r="C480" s="234"/>
      <c r="E480" s="233"/>
      <c r="F480" s="235"/>
      <c r="G480" s="227"/>
      <c r="H480" s="227"/>
    </row>
    <row r="481" spans="2:8" ht="15" customHeight="1">
      <c r="B481" s="233"/>
      <c r="C481" s="234"/>
      <c r="E481" s="233"/>
      <c r="F481" s="235"/>
      <c r="G481" s="227"/>
      <c r="H481" s="227"/>
    </row>
    <row r="482" spans="2:8" ht="15" customHeight="1">
      <c r="B482" s="233"/>
      <c r="C482" s="234"/>
      <c r="E482" s="233"/>
      <c r="F482" s="235"/>
      <c r="G482" s="227"/>
      <c r="H482" s="227"/>
    </row>
    <row r="483" spans="2:8" ht="15" customHeight="1">
      <c r="B483" s="233"/>
      <c r="C483" s="234"/>
      <c r="E483" s="233"/>
      <c r="F483" s="235"/>
      <c r="G483" s="227"/>
      <c r="H483" s="227"/>
    </row>
    <row r="484" spans="2:8" ht="15" customHeight="1">
      <c r="B484" s="233"/>
      <c r="C484" s="234"/>
      <c r="E484" s="233"/>
      <c r="F484" s="235"/>
      <c r="G484" s="227"/>
      <c r="H484" s="227"/>
    </row>
    <row r="485" spans="2:8" ht="15" customHeight="1">
      <c r="B485" s="233"/>
      <c r="C485" s="234"/>
      <c r="E485" s="233"/>
      <c r="F485" s="235"/>
      <c r="G485" s="227"/>
      <c r="H485" s="227"/>
    </row>
    <row r="486" spans="2:8" ht="15" customHeight="1">
      <c r="B486" s="233"/>
      <c r="C486" s="234"/>
      <c r="E486" s="233"/>
      <c r="F486" s="235"/>
      <c r="G486" s="227"/>
      <c r="H486" s="227"/>
    </row>
    <row r="487" spans="2:8" ht="15" customHeight="1">
      <c r="B487" s="233"/>
      <c r="C487" s="234"/>
      <c r="E487" s="233"/>
      <c r="F487" s="235"/>
      <c r="G487" s="227"/>
      <c r="H487" s="227"/>
    </row>
    <row r="488" spans="2:8" ht="15" customHeight="1">
      <c r="B488" s="233"/>
      <c r="C488" s="234"/>
      <c r="E488" s="233"/>
      <c r="F488" s="235"/>
      <c r="G488" s="227"/>
      <c r="H488" s="227"/>
    </row>
    <row r="489" spans="2:8" ht="15" customHeight="1">
      <c r="B489" s="233"/>
      <c r="C489" s="234"/>
      <c r="E489" s="233"/>
      <c r="F489" s="235"/>
      <c r="G489" s="227"/>
      <c r="H489" s="227"/>
    </row>
    <row r="490" spans="2:8" ht="15" customHeight="1">
      <c r="B490" s="233"/>
      <c r="C490" s="234"/>
      <c r="E490" s="233"/>
      <c r="F490" s="235"/>
      <c r="G490" s="227"/>
      <c r="H490" s="227"/>
    </row>
    <row r="491" spans="2:8" ht="15" customHeight="1">
      <c r="B491" s="233"/>
      <c r="C491" s="234"/>
      <c r="E491" s="233"/>
      <c r="F491" s="235"/>
      <c r="G491" s="227"/>
      <c r="H491" s="227"/>
    </row>
    <row r="492" spans="2:8" ht="15" customHeight="1">
      <c r="B492" s="233"/>
      <c r="C492" s="234"/>
      <c r="E492" s="233"/>
      <c r="F492" s="235"/>
      <c r="G492" s="227"/>
      <c r="H492" s="227"/>
    </row>
    <row r="493" spans="2:8" ht="15" customHeight="1">
      <c r="B493" s="233"/>
      <c r="C493" s="234"/>
      <c r="E493" s="233"/>
      <c r="F493" s="235"/>
      <c r="G493" s="227"/>
      <c r="H493" s="227"/>
    </row>
    <row r="494" spans="2:8" ht="15" customHeight="1">
      <c r="B494" s="233"/>
      <c r="C494" s="234"/>
      <c r="E494" s="233"/>
      <c r="F494" s="235"/>
      <c r="G494" s="227"/>
      <c r="H494" s="227"/>
    </row>
    <row r="495" spans="2:8" ht="15" customHeight="1">
      <c r="B495" s="233"/>
      <c r="C495" s="234"/>
      <c r="E495" s="233"/>
      <c r="F495" s="235"/>
      <c r="G495" s="227"/>
      <c r="H495" s="227"/>
    </row>
    <row r="496" spans="2:8" ht="15" customHeight="1">
      <c r="B496" s="233"/>
      <c r="C496" s="234"/>
      <c r="E496" s="233"/>
      <c r="F496" s="235"/>
      <c r="G496" s="227"/>
      <c r="H496" s="227"/>
    </row>
    <row r="497" spans="2:8" ht="15" customHeight="1">
      <c r="B497" s="233"/>
      <c r="C497" s="234"/>
      <c r="E497" s="233"/>
      <c r="F497" s="235"/>
      <c r="G497" s="227"/>
      <c r="H497" s="227"/>
    </row>
    <row r="498" spans="2:8" ht="15" customHeight="1">
      <c r="B498" s="233"/>
      <c r="C498" s="234"/>
      <c r="E498" s="233"/>
      <c r="F498" s="235"/>
      <c r="G498" s="227"/>
      <c r="H498" s="227"/>
    </row>
    <row r="499" spans="2:8" ht="15" customHeight="1">
      <c r="B499" s="233"/>
      <c r="C499" s="234"/>
      <c r="E499" s="233"/>
      <c r="F499" s="235"/>
      <c r="G499" s="227"/>
      <c r="H499" s="227"/>
    </row>
    <row r="500" spans="2:8" ht="15" customHeight="1">
      <c r="B500" s="233"/>
      <c r="C500" s="234"/>
      <c r="E500" s="233"/>
      <c r="F500" s="235"/>
      <c r="G500" s="227"/>
      <c r="H500" s="227"/>
    </row>
    <row r="501" spans="2:8" ht="15" customHeight="1">
      <c r="B501" s="233"/>
      <c r="C501" s="234"/>
      <c r="E501" s="233"/>
      <c r="F501" s="235"/>
      <c r="G501" s="227"/>
      <c r="H501" s="227"/>
    </row>
    <row r="502" spans="2:8" ht="15" customHeight="1">
      <c r="B502" s="233"/>
      <c r="C502" s="234"/>
      <c r="E502" s="233"/>
      <c r="F502" s="235"/>
      <c r="G502" s="227"/>
      <c r="H502" s="227"/>
    </row>
    <row r="503" spans="2:8" ht="15" customHeight="1">
      <c r="B503" s="233"/>
      <c r="C503" s="234"/>
      <c r="E503" s="233"/>
      <c r="F503" s="235"/>
      <c r="G503" s="227"/>
      <c r="H503" s="227"/>
    </row>
    <row r="504" spans="2:8" ht="15" customHeight="1">
      <c r="B504" s="233"/>
      <c r="C504" s="234"/>
      <c r="E504" s="233"/>
      <c r="F504" s="235"/>
      <c r="G504" s="227"/>
      <c r="H504" s="227"/>
    </row>
    <row r="505" spans="2:8" ht="15" customHeight="1">
      <c r="B505" s="233"/>
      <c r="C505" s="234"/>
      <c r="E505" s="233"/>
      <c r="F505" s="235"/>
      <c r="G505" s="227"/>
      <c r="H505" s="227"/>
    </row>
    <row r="506" spans="2:8" ht="15" customHeight="1">
      <c r="B506" s="233"/>
      <c r="C506" s="234"/>
      <c r="E506" s="233"/>
      <c r="F506" s="235"/>
      <c r="G506" s="227"/>
      <c r="H506" s="227"/>
    </row>
    <row r="507" spans="2:8" ht="15" customHeight="1">
      <c r="B507" s="233"/>
      <c r="C507" s="234"/>
      <c r="E507" s="233"/>
      <c r="F507" s="235"/>
      <c r="G507" s="227"/>
      <c r="H507" s="227"/>
    </row>
    <row r="508" spans="2:8" ht="15" customHeight="1">
      <c r="B508" s="233"/>
      <c r="C508" s="234"/>
      <c r="E508" s="233"/>
      <c r="F508" s="235"/>
      <c r="G508" s="227"/>
      <c r="H508" s="227"/>
    </row>
    <row r="509" spans="2:8" ht="15" customHeight="1">
      <c r="B509" s="233"/>
      <c r="C509" s="234"/>
      <c r="E509" s="233"/>
      <c r="F509" s="235"/>
      <c r="G509" s="227"/>
      <c r="H509" s="227"/>
    </row>
    <row r="510" spans="2:8" ht="15" customHeight="1">
      <c r="B510" s="233"/>
      <c r="C510" s="234"/>
      <c r="E510" s="233"/>
      <c r="F510" s="235"/>
      <c r="G510" s="227"/>
      <c r="H510" s="227"/>
    </row>
    <row r="511" spans="2:8" ht="15" customHeight="1">
      <c r="B511" s="233"/>
      <c r="C511" s="234"/>
      <c r="E511" s="233"/>
      <c r="F511" s="235"/>
      <c r="G511" s="227"/>
      <c r="H511" s="227"/>
    </row>
    <row r="512" spans="2:8" ht="15" customHeight="1">
      <c r="B512" s="233"/>
      <c r="C512" s="234"/>
      <c r="E512" s="233"/>
      <c r="F512" s="235"/>
      <c r="G512" s="227"/>
      <c r="H512" s="227"/>
    </row>
    <row r="513" spans="2:8" ht="15" customHeight="1">
      <c r="B513" s="233"/>
      <c r="C513" s="234"/>
      <c r="E513" s="233"/>
      <c r="F513" s="235"/>
      <c r="G513" s="227"/>
      <c r="H513" s="227"/>
    </row>
    <row r="514" spans="2:8" ht="15" customHeight="1">
      <c r="B514" s="233"/>
      <c r="C514" s="234"/>
      <c r="E514" s="233"/>
      <c r="F514" s="235"/>
      <c r="G514" s="227"/>
      <c r="H514" s="227"/>
    </row>
    <row r="515" spans="2:8" ht="15" customHeight="1">
      <c r="B515" s="233"/>
      <c r="C515" s="234"/>
      <c r="E515" s="233"/>
      <c r="F515" s="235"/>
      <c r="G515" s="227"/>
      <c r="H515" s="227"/>
    </row>
    <row r="516" spans="2:8" ht="15" customHeight="1">
      <c r="B516" s="233"/>
      <c r="C516" s="234"/>
      <c r="E516" s="233"/>
      <c r="F516" s="235"/>
      <c r="G516" s="227"/>
      <c r="H516" s="227"/>
    </row>
    <row r="517" spans="2:8" ht="15" customHeight="1">
      <c r="B517" s="233"/>
      <c r="C517" s="234"/>
      <c r="E517" s="233"/>
      <c r="F517" s="235"/>
      <c r="G517" s="227"/>
      <c r="H517" s="227"/>
    </row>
    <row r="518" spans="2:8" ht="15" customHeight="1">
      <c r="B518" s="233"/>
      <c r="C518" s="234"/>
      <c r="E518" s="233"/>
      <c r="F518" s="235"/>
      <c r="G518" s="227"/>
      <c r="H518" s="227"/>
    </row>
    <row r="519" spans="2:8" ht="15" customHeight="1">
      <c r="B519" s="233"/>
      <c r="C519" s="234"/>
      <c r="E519" s="233"/>
      <c r="F519" s="235"/>
      <c r="G519" s="227"/>
      <c r="H519" s="227"/>
    </row>
    <row r="520" spans="2:8" ht="15" customHeight="1">
      <c r="B520" s="233"/>
      <c r="C520" s="234"/>
      <c r="E520" s="233"/>
      <c r="F520" s="235"/>
      <c r="G520" s="227"/>
      <c r="H520" s="227"/>
    </row>
    <row r="521" spans="2:8" ht="15" customHeight="1">
      <c r="B521" s="233"/>
      <c r="C521" s="234"/>
      <c r="E521" s="233"/>
      <c r="F521" s="235"/>
      <c r="G521" s="227"/>
      <c r="H521" s="227"/>
    </row>
    <row r="522" spans="2:8" ht="15" customHeight="1">
      <c r="B522" s="233"/>
      <c r="C522" s="234"/>
      <c r="E522" s="233"/>
      <c r="F522" s="235"/>
      <c r="G522" s="227"/>
      <c r="H522" s="227"/>
    </row>
    <row r="523" spans="2:8" ht="15" customHeight="1">
      <c r="B523" s="233"/>
      <c r="C523" s="234"/>
      <c r="E523" s="233"/>
      <c r="F523" s="235"/>
      <c r="G523" s="227"/>
      <c r="H523" s="227"/>
    </row>
    <row r="524" spans="2:8" ht="15" customHeight="1">
      <c r="B524" s="233"/>
      <c r="C524" s="234"/>
      <c r="E524" s="233"/>
      <c r="F524" s="235"/>
      <c r="G524" s="227"/>
      <c r="H524" s="227"/>
    </row>
    <row r="525" spans="2:8" ht="15" customHeight="1">
      <c r="B525" s="233"/>
      <c r="C525" s="234"/>
      <c r="E525" s="233"/>
      <c r="F525" s="235"/>
      <c r="G525" s="227"/>
      <c r="H525" s="227"/>
    </row>
    <row r="526" spans="2:8" ht="15" customHeight="1">
      <c r="B526" s="233"/>
      <c r="C526" s="234"/>
      <c r="E526" s="233"/>
      <c r="F526" s="235"/>
      <c r="G526" s="227"/>
      <c r="H526" s="227"/>
    </row>
    <row r="527" spans="2:8" ht="15" customHeight="1">
      <c r="B527" s="233"/>
      <c r="C527" s="234"/>
      <c r="E527" s="233"/>
      <c r="F527" s="235"/>
      <c r="G527" s="227"/>
      <c r="H527" s="227"/>
    </row>
    <row r="528" spans="2:8" ht="15" customHeight="1">
      <c r="B528" s="233"/>
      <c r="C528" s="234"/>
      <c r="E528" s="233"/>
      <c r="F528" s="235"/>
      <c r="G528" s="227"/>
      <c r="H528" s="227"/>
    </row>
    <row r="529" spans="2:8" ht="15" customHeight="1">
      <c r="B529" s="233"/>
      <c r="C529" s="234"/>
      <c r="E529" s="233"/>
      <c r="F529" s="235"/>
      <c r="G529" s="227"/>
      <c r="H529" s="227"/>
    </row>
    <row r="530" spans="2:8" ht="15" customHeight="1">
      <c r="B530" s="233"/>
      <c r="C530" s="234"/>
      <c r="E530" s="233"/>
      <c r="F530" s="235"/>
      <c r="G530" s="227"/>
      <c r="H530" s="227"/>
    </row>
    <row r="531" spans="2:8" ht="15" customHeight="1">
      <c r="B531" s="233"/>
      <c r="C531" s="234"/>
      <c r="E531" s="233"/>
      <c r="F531" s="235"/>
      <c r="G531" s="227"/>
      <c r="H531" s="227"/>
    </row>
    <row r="532" spans="2:8" ht="15" customHeight="1">
      <c r="B532" s="233"/>
      <c r="C532" s="234"/>
      <c r="E532" s="233"/>
      <c r="F532" s="235"/>
      <c r="G532" s="227"/>
      <c r="H532" s="227"/>
    </row>
    <row r="533" spans="2:8" ht="15" customHeight="1">
      <c r="B533" s="233"/>
      <c r="C533" s="234"/>
      <c r="E533" s="233"/>
      <c r="F533" s="235"/>
      <c r="G533" s="227"/>
      <c r="H533" s="227"/>
    </row>
    <row r="534" spans="2:8" ht="15" customHeight="1">
      <c r="B534" s="233"/>
      <c r="C534" s="234"/>
      <c r="E534" s="233"/>
      <c r="F534" s="235"/>
      <c r="G534" s="227"/>
      <c r="H534" s="227"/>
    </row>
    <row r="535" spans="2:8" ht="15" customHeight="1">
      <c r="B535" s="233"/>
      <c r="C535" s="234"/>
      <c r="E535" s="233"/>
      <c r="F535" s="235"/>
      <c r="G535" s="227"/>
      <c r="H535" s="227"/>
    </row>
    <row r="536" spans="2:8" ht="15" customHeight="1">
      <c r="B536" s="233"/>
      <c r="C536" s="234"/>
      <c r="E536" s="233"/>
      <c r="F536" s="235"/>
      <c r="G536" s="227"/>
      <c r="H536" s="227"/>
    </row>
    <row r="537" spans="2:8" ht="15" customHeight="1">
      <c r="B537" s="233"/>
      <c r="C537" s="234"/>
      <c r="E537" s="233"/>
      <c r="F537" s="235"/>
      <c r="G537" s="227"/>
      <c r="H537" s="227"/>
    </row>
    <row r="538" spans="2:8" ht="15" customHeight="1">
      <c r="B538" s="233"/>
      <c r="C538" s="234"/>
      <c r="E538" s="233"/>
      <c r="F538" s="235"/>
      <c r="G538" s="227"/>
      <c r="H538" s="227"/>
    </row>
    <row r="539" spans="2:8" ht="15" customHeight="1">
      <c r="B539" s="233"/>
      <c r="C539" s="234"/>
      <c r="E539" s="233"/>
      <c r="F539" s="235"/>
      <c r="G539" s="227"/>
      <c r="H539" s="227"/>
    </row>
    <row r="540" spans="2:8" ht="15" customHeight="1">
      <c r="B540" s="233"/>
      <c r="C540" s="234"/>
      <c r="E540" s="233"/>
      <c r="F540" s="235"/>
      <c r="G540" s="227"/>
      <c r="H540" s="227"/>
    </row>
    <row r="541" spans="2:8" ht="15" customHeight="1">
      <c r="B541" s="233"/>
      <c r="C541" s="234"/>
      <c r="E541" s="233"/>
      <c r="F541" s="235"/>
      <c r="G541" s="227"/>
      <c r="H541" s="227"/>
    </row>
    <row r="542" spans="2:8" ht="15" customHeight="1">
      <c r="B542" s="233"/>
      <c r="C542" s="234"/>
      <c r="E542" s="233"/>
      <c r="F542" s="235"/>
      <c r="G542" s="227"/>
      <c r="H542" s="227"/>
    </row>
    <row r="543" spans="2:8" ht="15" customHeight="1">
      <c r="B543" s="233"/>
      <c r="C543" s="234"/>
      <c r="E543" s="233"/>
      <c r="F543" s="235"/>
      <c r="G543" s="227"/>
      <c r="H543" s="227"/>
    </row>
    <row r="544" spans="2:8" ht="15" customHeight="1">
      <c r="B544" s="233"/>
      <c r="C544" s="234"/>
      <c r="E544" s="233"/>
      <c r="F544" s="235"/>
      <c r="G544" s="227"/>
      <c r="H544" s="227"/>
    </row>
    <row r="545" spans="2:8" ht="15" customHeight="1">
      <c r="B545" s="233"/>
      <c r="C545" s="234"/>
      <c r="E545" s="233"/>
      <c r="F545" s="235"/>
      <c r="G545" s="227"/>
      <c r="H545" s="227"/>
    </row>
    <row r="546" spans="2:8" ht="15" customHeight="1">
      <c r="B546" s="233"/>
      <c r="C546" s="234"/>
      <c r="E546" s="233"/>
      <c r="F546" s="235"/>
      <c r="G546" s="227"/>
      <c r="H546" s="227"/>
    </row>
    <row r="547" spans="2:8" ht="15" customHeight="1">
      <c r="B547" s="233"/>
      <c r="C547" s="234"/>
      <c r="E547" s="233"/>
      <c r="F547" s="235"/>
      <c r="G547" s="227"/>
      <c r="H547" s="227"/>
    </row>
    <row r="548" spans="2:8" ht="15" customHeight="1">
      <c r="B548" s="233"/>
      <c r="C548" s="234"/>
      <c r="E548" s="233"/>
      <c r="F548" s="235"/>
      <c r="G548" s="227"/>
      <c r="H548" s="227"/>
    </row>
    <row r="549" spans="2:8" ht="15" customHeight="1">
      <c r="B549" s="233"/>
      <c r="C549" s="234"/>
      <c r="E549" s="233"/>
      <c r="F549" s="235"/>
      <c r="G549" s="227"/>
      <c r="H549" s="227"/>
    </row>
    <row r="550" spans="2:8" ht="15" customHeight="1">
      <c r="B550" s="233"/>
      <c r="C550" s="234"/>
      <c r="E550" s="233"/>
      <c r="F550" s="235"/>
      <c r="G550" s="227"/>
      <c r="H550" s="227"/>
    </row>
    <row r="551" spans="2:8" ht="15" customHeight="1">
      <c r="B551" s="233"/>
      <c r="C551" s="234"/>
      <c r="E551" s="233"/>
      <c r="F551" s="235"/>
      <c r="G551" s="227"/>
      <c r="H551" s="227"/>
    </row>
    <row r="552" spans="2:8" ht="15" customHeight="1">
      <c r="B552" s="233"/>
      <c r="C552" s="234"/>
      <c r="E552" s="233"/>
      <c r="F552" s="235"/>
      <c r="G552" s="227"/>
      <c r="H552" s="227"/>
    </row>
    <row r="553" spans="2:8" ht="15" customHeight="1">
      <c r="B553" s="233"/>
      <c r="C553" s="234"/>
      <c r="E553" s="233"/>
      <c r="F553" s="235"/>
      <c r="G553" s="227"/>
      <c r="H553" s="227"/>
    </row>
    <row r="554" spans="2:8" ht="15" customHeight="1">
      <c r="B554" s="233"/>
      <c r="C554" s="234"/>
      <c r="E554" s="233"/>
      <c r="F554" s="235"/>
      <c r="G554" s="227"/>
      <c r="H554" s="227"/>
    </row>
    <row r="555" spans="2:8" ht="15" customHeight="1">
      <c r="B555" s="233"/>
      <c r="C555" s="234"/>
      <c r="E555" s="233"/>
      <c r="F555" s="235"/>
      <c r="G555" s="227"/>
      <c r="H555" s="227"/>
    </row>
    <row r="556" spans="2:8" ht="15" customHeight="1">
      <c r="B556" s="233"/>
      <c r="C556" s="234"/>
      <c r="E556" s="233"/>
      <c r="F556" s="235"/>
      <c r="G556" s="227"/>
      <c r="H556" s="227"/>
    </row>
    <row r="557" spans="2:8" ht="15" customHeight="1">
      <c r="B557" s="233"/>
      <c r="C557" s="234"/>
      <c r="E557" s="233"/>
      <c r="F557" s="235"/>
      <c r="G557" s="227"/>
      <c r="H557" s="227"/>
    </row>
    <row r="558" spans="2:8" ht="15" customHeight="1">
      <c r="B558" s="233"/>
      <c r="C558" s="234"/>
      <c r="E558" s="233"/>
      <c r="F558" s="235"/>
      <c r="G558" s="227"/>
      <c r="H558" s="227"/>
    </row>
    <row r="559" spans="2:8" ht="15" customHeight="1">
      <c r="B559" s="233"/>
      <c r="C559" s="234"/>
      <c r="E559" s="233"/>
      <c r="F559" s="235"/>
      <c r="G559" s="227"/>
      <c r="H559" s="227"/>
    </row>
    <row r="560" spans="2:8" ht="15" customHeight="1">
      <c r="B560" s="233"/>
      <c r="C560" s="234"/>
      <c r="E560" s="233"/>
      <c r="F560" s="235"/>
      <c r="G560" s="227"/>
      <c r="H560" s="227"/>
    </row>
    <row r="561" spans="2:8" ht="15" customHeight="1">
      <c r="B561" s="233"/>
      <c r="C561" s="234"/>
      <c r="E561" s="233"/>
      <c r="F561" s="235"/>
      <c r="G561" s="227"/>
      <c r="H561" s="227"/>
    </row>
    <row r="562" spans="2:8" ht="15" customHeight="1">
      <c r="B562" s="233"/>
      <c r="C562" s="234"/>
      <c r="E562" s="233"/>
      <c r="F562" s="235"/>
      <c r="G562" s="227"/>
      <c r="H562" s="227"/>
    </row>
    <row r="563" spans="2:8" ht="15" customHeight="1">
      <c r="B563" s="233"/>
      <c r="C563" s="234"/>
      <c r="E563" s="233"/>
      <c r="F563" s="235"/>
      <c r="G563" s="227"/>
      <c r="H563" s="227"/>
    </row>
    <row r="564" spans="2:8" ht="15" customHeight="1">
      <c r="B564" s="233"/>
      <c r="C564" s="234"/>
      <c r="E564" s="233"/>
      <c r="F564" s="235"/>
      <c r="G564" s="227"/>
      <c r="H564" s="227"/>
    </row>
    <row r="565" spans="2:8" ht="15" customHeight="1">
      <c r="B565" s="233"/>
      <c r="C565" s="234"/>
      <c r="E565" s="233"/>
      <c r="F565" s="235"/>
      <c r="G565" s="227"/>
      <c r="H565" s="227"/>
    </row>
    <row r="566" spans="2:8" ht="15" customHeight="1">
      <c r="B566" s="233"/>
      <c r="C566" s="234"/>
      <c r="E566" s="233"/>
      <c r="F566" s="235"/>
      <c r="G566" s="227"/>
      <c r="H566" s="227"/>
    </row>
    <row r="567" spans="2:8" ht="15" customHeight="1">
      <c r="B567" s="233"/>
      <c r="C567" s="234"/>
      <c r="E567" s="233"/>
      <c r="F567" s="235"/>
      <c r="G567" s="227"/>
      <c r="H567" s="227"/>
    </row>
    <row r="568" spans="2:8" ht="15" customHeight="1">
      <c r="B568" s="233"/>
      <c r="C568" s="234"/>
      <c r="E568" s="233"/>
      <c r="F568" s="235"/>
      <c r="G568" s="227"/>
      <c r="H568" s="227"/>
    </row>
    <row r="569" spans="2:8" ht="15" customHeight="1">
      <c r="B569" s="233"/>
      <c r="C569" s="234"/>
      <c r="E569" s="233"/>
      <c r="F569" s="235"/>
      <c r="G569" s="227"/>
      <c r="H569" s="227"/>
    </row>
    <row r="570" spans="2:8" ht="15" customHeight="1">
      <c r="B570" s="233"/>
      <c r="C570" s="234"/>
      <c r="E570" s="233"/>
      <c r="F570" s="235"/>
      <c r="G570" s="227"/>
      <c r="H570" s="227"/>
    </row>
    <row r="571" spans="2:8" ht="15" customHeight="1">
      <c r="B571" s="233"/>
      <c r="C571" s="234"/>
      <c r="E571" s="233"/>
      <c r="F571" s="235"/>
      <c r="G571" s="227"/>
      <c r="H571" s="227"/>
    </row>
    <row r="572" spans="2:8" ht="15" customHeight="1">
      <c r="B572" s="233"/>
      <c r="C572" s="234"/>
      <c r="E572" s="233"/>
      <c r="F572" s="235"/>
      <c r="G572" s="227"/>
      <c r="H572" s="227"/>
    </row>
    <row r="573" spans="2:8" ht="15" customHeight="1">
      <c r="B573" s="233"/>
      <c r="C573" s="234"/>
      <c r="E573" s="233"/>
      <c r="F573" s="235"/>
      <c r="G573" s="227"/>
      <c r="H573" s="227"/>
    </row>
    <row r="574" spans="2:8" ht="15" customHeight="1">
      <c r="B574" s="233"/>
      <c r="C574" s="234"/>
      <c r="E574" s="233"/>
      <c r="F574" s="235"/>
      <c r="G574" s="227"/>
      <c r="H574" s="227"/>
    </row>
    <row r="575" spans="2:8" ht="15" customHeight="1">
      <c r="B575" s="233"/>
      <c r="C575" s="234"/>
      <c r="E575" s="233"/>
      <c r="F575" s="235"/>
      <c r="G575" s="227"/>
      <c r="H575" s="227"/>
    </row>
    <row r="576" spans="2:8" ht="15" customHeight="1">
      <c r="B576" s="233"/>
      <c r="C576" s="234"/>
      <c r="E576" s="233"/>
      <c r="F576" s="235"/>
      <c r="G576" s="227"/>
      <c r="H576" s="227"/>
    </row>
    <row r="577" spans="2:8" ht="15" customHeight="1">
      <c r="B577" s="233"/>
      <c r="C577" s="234"/>
      <c r="E577" s="233"/>
      <c r="F577" s="235"/>
      <c r="G577" s="227"/>
      <c r="H577" s="227"/>
    </row>
    <row r="578" spans="2:8" ht="15" customHeight="1">
      <c r="B578" s="233"/>
      <c r="C578" s="234"/>
      <c r="E578" s="233"/>
      <c r="F578" s="235"/>
      <c r="G578" s="227"/>
      <c r="H578" s="227"/>
    </row>
    <row r="579" spans="2:8" ht="15" customHeight="1">
      <c r="B579" s="233"/>
      <c r="C579" s="234"/>
      <c r="E579" s="233"/>
      <c r="F579" s="235"/>
      <c r="G579" s="227"/>
      <c r="H579" s="227"/>
    </row>
    <row r="580" spans="2:8" ht="15" customHeight="1">
      <c r="B580" s="233"/>
      <c r="C580" s="234"/>
      <c r="E580" s="233"/>
      <c r="F580" s="235"/>
      <c r="G580" s="227"/>
      <c r="H580" s="227"/>
    </row>
    <row r="581" spans="2:8" ht="15" customHeight="1">
      <c r="B581" s="233"/>
      <c r="C581" s="234"/>
      <c r="E581" s="233"/>
      <c r="F581" s="235"/>
      <c r="G581" s="227"/>
      <c r="H581" s="227"/>
    </row>
    <row r="582" spans="2:8" ht="15" customHeight="1">
      <c r="B582" s="233"/>
      <c r="C582" s="234"/>
      <c r="E582" s="233"/>
      <c r="F582" s="235"/>
      <c r="G582" s="227"/>
      <c r="H582" s="227"/>
    </row>
    <row r="583" spans="2:8" ht="15" customHeight="1">
      <c r="B583" s="233"/>
      <c r="C583" s="234"/>
      <c r="E583" s="233"/>
      <c r="F583" s="235"/>
      <c r="G583" s="227"/>
      <c r="H583" s="227"/>
    </row>
    <row r="584" spans="2:8" ht="15" customHeight="1">
      <c r="B584" s="233"/>
      <c r="C584" s="234"/>
      <c r="E584" s="233"/>
      <c r="F584" s="235"/>
      <c r="G584" s="227"/>
      <c r="H584" s="227"/>
    </row>
    <row r="585" spans="2:8" ht="15" customHeight="1">
      <c r="B585" s="233"/>
      <c r="C585" s="234"/>
      <c r="E585" s="233"/>
      <c r="F585" s="235"/>
      <c r="G585" s="227"/>
      <c r="H585" s="227"/>
    </row>
    <row r="586" spans="2:8" ht="15" customHeight="1">
      <c r="B586" s="233"/>
      <c r="C586" s="234"/>
      <c r="E586" s="233"/>
      <c r="F586" s="235"/>
      <c r="G586" s="227"/>
      <c r="H586" s="227"/>
    </row>
    <row r="587" spans="2:8" ht="15" customHeight="1">
      <c r="B587" s="233"/>
      <c r="C587" s="234"/>
      <c r="E587" s="233"/>
      <c r="F587" s="235"/>
      <c r="G587" s="227"/>
      <c r="H587" s="227"/>
    </row>
    <row r="588" spans="2:8" ht="15" customHeight="1">
      <c r="B588" s="233"/>
      <c r="C588" s="234"/>
      <c r="E588" s="233"/>
      <c r="F588" s="235"/>
      <c r="G588" s="227"/>
      <c r="H588" s="227"/>
    </row>
    <row r="589" spans="2:8" ht="15" customHeight="1">
      <c r="B589" s="233"/>
      <c r="C589" s="234"/>
      <c r="E589" s="233"/>
      <c r="F589" s="235"/>
      <c r="G589" s="227"/>
      <c r="H589" s="227"/>
    </row>
    <row r="590" spans="2:8" ht="15" customHeight="1">
      <c r="B590" s="233"/>
      <c r="C590" s="234"/>
      <c r="E590" s="233"/>
      <c r="F590" s="235"/>
      <c r="G590" s="227"/>
      <c r="H590" s="227"/>
    </row>
    <row r="591" spans="2:8" ht="15" customHeight="1">
      <c r="B591" s="233"/>
      <c r="C591" s="234"/>
      <c r="E591" s="233"/>
      <c r="F591" s="235"/>
      <c r="G591" s="227"/>
      <c r="H591" s="227"/>
    </row>
    <row r="592" spans="2:8" ht="15" customHeight="1">
      <c r="B592" s="233"/>
      <c r="C592" s="234"/>
      <c r="E592" s="233"/>
      <c r="F592" s="235"/>
      <c r="G592" s="227"/>
      <c r="H592" s="227"/>
    </row>
    <row r="593" spans="2:8" ht="15" customHeight="1">
      <c r="B593" s="233"/>
      <c r="C593" s="234"/>
      <c r="E593" s="233"/>
      <c r="F593" s="235"/>
      <c r="G593" s="227"/>
      <c r="H593" s="227"/>
    </row>
    <row r="594" spans="2:8" ht="15" customHeight="1">
      <c r="B594" s="233"/>
      <c r="C594" s="234"/>
      <c r="E594" s="233"/>
      <c r="F594" s="235"/>
      <c r="G594" s="227"/>
      <c r="H594" s="227"/>
    </row>
    <row r="595" spans="2:8" ht="15" customHeight="1">
      <c r="B595" s="233"/>
      <c r="C595" s="234"/>
      <c r="E595" s="233"/>
      <c r="F595" s="235"/>
      <c r="G595" s="227"/>
      <c r="H595" s="227"/>
    </row>
    <row r="596" spans="2:8" ht="15" customHeight="1">
      <c r="B596" s="233"/>
      <c r="C596" s="234"/>
      <c r="E596" s="233"/>
      <c r="F596" s="235"/>
      <c r="G596" s="227"/>
      <c r="H596" s="227"/>
    </row>
    <row r="597" spans="2:8" ht="15" customHeight="1">
      <c r="B597" s="233"/>
      <c r="C597" s="234"/>
      <c r="E597" s="233"/>
      <c r="F597" s="235"/>
      <c r="G597" s="227"/>
      <c r="H597" s="227"/>
    </row>
    <row r="598" spans="2:8" ht="15" customHeight="1">
      <c r="B598" s="233"/>
      <c r="C598" s="234"/>
      <c r="E598" s="233"/>
      <c r="F598" s="235"/>
      <c r="G598" s="227"/>
      <c r="H598" s="227"/>
    </row>
    <row r="599" spans="2:8" ht="15" customHeight="1">
      <c r="B599" s="233"/>
      <c r="C599" s="234"/>
      <c r="E599" s="233"/>
      <c r="F599" s="235"/>
      <c r="G599" s="227"/>
      <c r="H599" s="227"/>
    </row>
    <row r="600" spans="2:8" ht="15" customHeight="1">
      <c r="B600" s="233"/>
      <c r="C600" s="234"/>
      <c r="E600" s="233"/>
      <c r="F600" s="235"/>
      <c r="G600" s="227"/>
      <c r="H600" s="227"/>
    </row>
    <row r="601" spans="2:8" ht="15" customHeight="1">
      <c r="B601" s="233"/>
      <c r="C601" s="234"/>
      <c r="E601" s="233"/>
      <c r="F601" s="235"/>
      <c r="G601" s="227"/>
      <c r="H601" s="227"/>
    </row>
    <row r="602" spans="2:8" ht="15" customHeight="1">
      <c r="B602" s="233"/>
      <c r="C602" s="234"/>
      <c r="E602" s="233"/>
      <c r="F602" s="235"/>
      <c r="G602" s="227"/>
      <c r="H602" s="227"/>
    </row>
    <row r="603" spans="2:8" ht="15" customHeight="1">
      <c r="B603" s="233"/>
      <c r="C603" s="234"/>
      <c r="E603" s="233"/>
      <c r="F603" s="235"/>
      <c r="G603" s="227"/>
      <c r="H603" s="227"/>
    </row>
    <row r="604" spans="2:8" ht="15" customHeight="1">
      <c r="B604" s="233"/>
      <c r="C604" s="234"/>
      <c r="E604" s="233"/>
      <c r="F604" s="235"/>
      <c r="G604" s="227"/>
      <c r="H604" s="227"/>
    </row>
    <row r="605" spans="2:8" ht="15" customHeight="1">
      <c r="B605" s="233"/>
      <c r="C605" s="234"/>
      <c r="E605" s="233"/>
      <c r="F605" s="235"/>
      <c r="G605" s="227"/>
      <c r="H605" s="227"/>
    </row>
    <row r="606" spans="2:8" ht="15" customHeight="1">
      <c r="B606" s="233"/>
      <c r="C606" s="234"/>
      <c r="E606" s="233"/>
      <c r="F606" s="235"/>
      <c r="G606" s="227"/>
      <c r="H606" s="227"/>
    </row>
    <row r="607" spans="2:8" ht="15" customHeight="1">
      <c r="B607" s="233"/>
      <c r="C607" s="234"/>
      <c r="E607" s="233"/>
      <c r="F607" s="235"/>
      <c r="G607" s="227"/>
      <c r="H607" s="227"/>
    </row>
    <row r="608" spans="2:8" ht="15" customHeight="1">
      <c r="B608" s="233"/>
      <c r="C608" s="234"/>
      <c r="E608" s="233"/>
      <c r="F608" s="235"/>
      <c r="G608" s="227"/>
      <c r="H608" s="227"/>
    </row>
    <row r="609" spans="2:8" ht="15" customHeight="1">
      <c r="B609" s="233"/>
      <c r="C609" s="234"/>
      <c r="E609" s="233"/>
      <c r="F609" s="235"/>
      <c r="G609" s="227"/>
      <c r="H609" s="227"/>
    </row>
    <row r="610" spans="2:8" ht="15" customHeight="1">
      <c r="B610" s="233"/>
      <c r="C610" s="234"/>
      <c r="E610" s="233"/>
      <c r="F610" s="235"/>
      <c r="G610" s="227"/>
      <c r="H610" s="227"/>
    </row>
    <row r="611" spans="2:8" ht="15" customHeight="1">
      <c r="B611" s="233"/>
      <c r="C611" s="234"/>
      <c r="E611" s="233"/>
      <c r="F611" s="235"/>
      <c r="G611" s="227"/>
      <c r="H611" s="227"/>
    </row>
    <row r="612" spans="2:8" ht="15" customHeight="1">
      <c r="B612" s="233"/>
      <c r="C612" s="234"/>
      <c r="E612" s="233"/>
      <c r="F612" s="235"/>
      <c r="G612" s="227"/>
      <c r="H612" s="227"/>
    </row>
    <row r="613" spans="2:8" ht="15" customHeight="1">
      <c r="B613" s="233"/>
      <c r="C613" s="234"/>
      <c r="E613" s="233"/>
      <c r="F613" s="235"/>
      <c r="G613" s="227"/>
      <c r="H613" s="227"/>
    </row>
    <row r="614" spans="2:8" ht="15" customHeight="1">
      <c r="B614" s="233"/>
      <c r="C614" s="234"/>
      <c r="E614" s="233"/>
      <c r="F614" s="235"/>
      <c r="G614" s="227"/>
      <c r="H614" s="227"/>
    </row>
    <row r="615" spans="2:8" ht="15" customHeight="1">
      <c r="B615" s="233"/>
      <c r="C615" s="234"/>
      <c r="E615" s="233"/>
      <c r="F615" s="235"/>
      <c r="G615" s="227"/>
      <c r="H615" s="227"/>
    </row>
    <row r="616" spans="2:8" ht="15" customHeight="1">
      <c r="B616" s="233"/>
      <c r="C616" s="234"/>
      <c r="E616" s="233"/>
      <c r="F616" s="235"/>
      <c r="G616" s="227"/>
      <c r="H616" s="227"/>
    </row>
    <row r="617" spans="2:8" ht="15" customHeight="1">
      <c r="B617" s="233"/>
      <c r="C617" s="234"/>
      <c r="E617" s="233"/>
      <c r="F617" s="235"/>
      <c r="G617" s="227"/>
      <c r="H617" s="227"/>
    </row>
    <row r="618" spans="2:8" ht="15" customHeight="1">
      <c r="B618" s="233"/>
      <c r="C618" s="234"/>
      <c r="E618" s="233"/>
      <c r="F618" s="235"/>
      <c r="G618" s="227"/>
      <c r="H618" s="227"/>
    </row>
    <row r="619" spans="2:8" ht="15" customHeight="1">
      <c r="B619" s="233"/>
      <c r="C619" s="234"/>
      <c r="E619" s="233"/>
      <c r="F619" s="235"/>
      <c r="G619" s="227"/>
      <c r="H619" s="227"/>
    </row>
    <row r="620" spans="2:8" ht="15" customHeight="1">
      <c r="B620" s="233"/>
      <c r="C620" s="234"/>
      <c r="E620" s="233"/>
      <c r="F620" s="235"/>
      <c r="G620" s="227"/>
      <c r="H620" s="227"/>
    </row>
    <row r="621" spans="2:8" ht="15" customHeight="1">
      <c r="B621" s="233"/>
      <c r="C621" s="234"/>
      <c r="E621" s="233"/>
      <c r="F621" s="235"/>
      <c r="G621" s="227"/>
      <c r="H621" s="227"/>
    </row>
    <row r="622" spans="2:8" ht="15" customHeight="1">
      <c r="B622" s="233"/>
      <c r="C622" s="234"/>
      <c r="E622" s="233"/>
      <c r="F622" s="235"/>
      <c r="G622" s="227"/>
      <c r="H622" s="227"/>
    </row>
    <row r="623" spans="2:8" ht="15" customHeight="1">
      <c r="B623" s="233"/>
      <c r="C623" s="234"/>
      <c r="E623" s="233"/>
      <c r="F623" s="235"/>
      <c r="G623" s="227"/>
      <c r="H623" s="227"/>
    </row>
    <row r="624" spans="2:8" ht="15" customHeight="1">
      <c r="B624" s="233"/>
      <c r="C624" s="234"/>
      <c r="E624" s="233"/>
      <c r="F624" s="235"/>
      <c r="G624" s="227"/>
      <c r="H624" s="227"/>
    </row>
    <row r="625" spans="2:8" ht="15" customHeight="1">
      <c r="B625" s="233"/>
      <c r="C625" s="234"/>
      <c r="E625" s="233"/>
      <c r="F625" s="235"/>
      <c r="G625" s="227"/>
      <c r="H625" s="227"/>
    </row>
    <row r="626" spans="2:8" ht="15" customHeight="1">
      <c r="B626" s="233"/>
      <c r="C626" s="234"/>
      <c r="E626" s="233"/>
      <c r="F626" s="235"/>
      <c r="G626" s="227"/>
      <c r="H626" s="227"/>
    </row>
    <row r="627" spans="2:8" ht="15" customHeight="1">
      <c r="B627" s="233"/>
      <c r="C627" s="234"/>
      <c r="E627" s="233"/>
      <c r="F627" s="235"/>
      <c r="G627" s="227"/>
      <c r="H627" s="227"/>
    </row>
    <row r="628" spans="2:8" ht="15" customHeight="1">
      <c r="B628" s="233"/>
      <c r="C628" s="234"/>
      <c r="E628" s="233"/>
      <c r="F628" s="235"/>
      <c r="G628" s="227"/>
      <c r="H628" s="227"/>
    </row>
    <row r="629" spans="2:8" ht="15" customHeight="1">
      <c r="B629" s="233"/>
      <c r="C629" s="234"/>
      <c r="E629" s="233"/>
      <c r="F629" s="235"/>
      <c r="G629" s="227"/>
      <c r="H629" s="227"/>
    </row>
    <row r="630" spans="2:8" ht="15" customHeight="1">
      <c r="B630" s="233"/>
      <c r="C630" s="234"/>
      <c r="E630" s="233"/>
      <c r="F630" s="235"/>
      <c r="G630" s="227"/>
      <c r="H630" s="227"/>
    </row>
    <row r="631" spans="2:8" ht="15" customHeight="1">
      <c r="B631" s="233"/>
      <c r="C631" s="234"/>
      <c r="E631" s="233"/>
      <c r="F631" s="235"/>
      <c r="G631" s="227"/>
      <c r="H631" s="227"/>
    </row>
    <row r="632" spans="2:8" ht="15" customHeight="1">
      <c r="B632" s="233"/>
      <c r="C632" s="234"/>
      <c r="E632" s="233"/>
      <c r="F632" s="235"/>
      <c r="G632" s="227"/>
      <c r="H632" s="227"/>
    </row>
    <row r="633" spans="2:8" ht="15" customHeight="1">
      <c r="B633" s="233"/>
      <c r="C633" s="234"/>
      <c r="E633" s="233"/>
      <c r="F633" s="235"/>
      <c r="G633" s="227"/>
      <c r="H633" s="227"/>
    </row>
    <row r="634" spans="2:8" ht="15" customHeight="1">
      <c r="B634" s="233"/>
      <c r="C634" s="234"/>
      <c r="E634" s="233"/>
      <c r="F634" s="235"/>
      <c r="G634" s="227"/>
      <c r="H634" s="227"/>
    </row>
    <row r="635" spans="2:8" ht="15" customHeight="1">
      <c r="B635" s="233"/>
      <c r="C635" s="234"/>
      <c r="E635" s="233"/>
      <c r="F635" s="235"/>
      <c r="G635" s="227"/>
      <c r="H635" s="227"/>
    </row>
    <row r="636" spans="2:8" ht="15" customHeight="1">
      <c r="B636" s="233"/>
      <c r="C636" s="234"/>
      <c r="E636" s="233"/>
      <c r="F636" s="235"/>
      <c r="G636" s="227"/>
      <c r="H636" s="227"/>
    </row>
    <row r="637" spans="2:8" ht="15" customHeight="1">
      <c r="B637" s="233"/>
      <c r="C637" s="234"/>
      <c r="E637" s="233"/>
      <c r="F637" s="235"/>
      <c r="G637" s="227"/>
      <c r="H637" s="227"/>
    </row>
    <row r="638" spans="2:8" ht="15" customHeight="1">
      <c r="B638" s="233"/>
      <c r="C638" s="234"/>
      <c r="E638" s="233"/>
      <c r="F638" s="235"/>
      <c r="G638" s="227"/>
      <c r="H638" s="227"/>
    </row>
    <row r="639" spans="2:8" ht="15" customHeight="1">
      <c r="B639" s="233"/>
      <c r="C639" s="234"/>
      <c r="E639" s="233"/>
      <c r="F639" s="235"/>
      <c r="G639" s="227"/>
      <c r="H639" s="227"/>
    </row>
    <row r="640" spans="2:8" ht="15" customHeight="1">
      <c r="B640" s="233"/>
      <c r="C640" s="234"/>
      <c r="E640" s="233"/>
      <c r="F640" s="235"/>
      <c r="G640" s="227"/>
      <c r="H640" s="227"/>
    </row>
    <row r="641" spans="2:8" ht="15" customHeight="1">
      <c r="B641" s="233"/>
      <c r="C641" s="234"/>
      <c r="E641" s="233"/>
      <c r="F641" s="235"/>
      <c r="G641" s="227"/>
      <c r="H641" s="227"/>
    </row>
    <row r="642" spans="2:8" ht="15" customHeight="1">
      <c r="B642" s="233"/>
      <c r="C642" s="234"/>
      <c r="E642" s="233"/>
      <c r="F642" s="235"/>
      <c r="G642" s="227"/>
      <c r="H642" s="227"/>
    </row>
    <row r="643" spans="2:8" ht="15" customHeight="1">
      <c r="B643" s="233"/>
      <c r="C643" s="234"/>
      <c r="E643" s="233"/>
      <c r="F643" s="235"/>
      <c r="G643" s="227"/>
      <c r="H643" s="227"/>
    </row>
    <row r="644" spans="2:8" ht="15" customHeight="1">
      <c r="B644" s="233"/>
      <c r="C644" s="234"/>
      <c r="E644" s="233"/>
      <c r="F644" s="235"/>
      <c r="G644" s="227"/>
      <c r="H644" s="227"/>
    </row>
    <row r="645" spans="2:8" ht="15" customHeight="1">
      <c r="B645" s="233"/>
      <c r="C645" s="234"/>
      <c r="E645" s="233"/>
      <c r="F645" s="235"/>
      <c r="G645" s="227"/>
      <c r="H645" s="227"/>
    </row>
    <row r="646" spans="2:8" ht="15" customHeight="1">
      <c r="B646" s="233"/>
      <c r="C646" s="234"/>
      <c r="E646" s="233"/>
      <c r="F646" s="235"/>
      <c r="G646" s="227"/>
      <c r="H646" s="227"/>
    </row>
    <row r="647" spans="2:8" ht="15" customHeight="1">
      <c r="B647" s="233"/>
      <c r="C647" s="234"/>
      <c r="E647" s="233"/>
      <c r="F647" s="235"/>
      <c r="G647" s="227"/>
      <c r="H647" s="227"/>
    </row>
    <row r="648" spans="2:8" ht="15" customHeight="1">
      <c r="B648" s="233"/>
      <c r="C648" s="234"/>
      <c r="E648" s="233"/>
      <c r="F648" s="235"/>
      <c r="G648" s="227"/>
      <c r="H648" s="227"/>
    </row>
    <row r="649" spans="2:8" ht="15" customHeight="1">
      <c r="B649" s="233"/>
      <c r="C649" s="234"/>
      <c r="E649" s="233"/>
      <c r="F649" s="235"/>
      <c r="G649" s="227"/>
      <c r="H649" s="227"/>
    </row>
    <row r="650" spans="2:8" ht="15" customHeight="1">
      <c r="B650" s="233"/>
      <c r="C650" s="234"/>
      <c r="E650" s="233"/>
      <c r="F650" s="235"/>
      <c r="G650" s="227"/>
      <c r="H650" s="227"/>
    </row>
    <row r="651" spans="2:8" ht="15" customHeight="1">
      <c r="B651" s="233"/>
      <c r="C651" s="234"/>
      <c r="E651" s="233"/>
      <c r="F651" s="235"/>
      <c r="G651" s="227"/>
      <c r="H651" s="227"/>
    </row>
    <row r="652" spans="2:8" ht="15" customHeight="1">
      <c r="B652" s="233"/>
      <c r="C652" s="234"/>
      <c r="E652" s="233"/>
      <c r="F652" s="235"/>
      <c r="G652" s="227"/>
      <c r="H652" s="227"/>
    </row>
    <row r="653" spans="2:8" ht="15" customHeight="1">
      <c r="B653" s="233"/>
      <c r="C653" s="234"/>
      <c r="E653" s="233"/>
      <c r="F653" s="235"/>
      <c r="G653" s="227"/>
      <c r="H653" s="227"/>
    </row>
    <row r="654" spans="2:8" ht="15" customHeight="1">
      <c r="B654" s="233"/>
      <c r="C654" s="234"/>
      <c r="E654" s="233"/>
      <c r="F654" s="235"/>
      <c r="G654" s="227"/>
      <c r="H654" s="227"/>
    </row>
    <row r="655" spans="2:8" ht="15" customHeight="1">
      <c r="B655" s="233"/>
      <c r="C655" s="234"/>
      <c r="E655" s="233"/>
      <c r="F655" s="235"/>
      <c r="G655" s="227"/>
      <c r="H655" s="227"/>
    </row>
    <row r="656" spans="2:8" ht="15" customHeight="1">
      <c r="B656" s="233"/>
      <c r="C656" s="234"/>
      <c r="E656" s="233"/>
      <c r="F656" s="235"/>
      <c r="G656" s="227"/>
      <c r="H656" s="227"/>
    </row>
    <row r="657" spans="2:8" ht="15" customHeight="1">
      <c r="B657" s="233"/>
      <c r="C657" s="234"/>
      <c r="E657" s="233"/>
      <c r="F657" s="235"/>
      <c r="G657" s="227"/>
      <c r="H657" s="227"/>
    </row>
    <row r="658" spans="2:8" ht="15" customHeight="1">
      <c r="B658" s="233"/>
      <c r="C658" s="234"/>
      <c r="E658" s="233"/>
      <c r="F658" s="235"/>
      <c r="G658" s="227"/>
      <c r="H658" s="227"/>
    </row>
    <row r="659" spans="2:8" ht="15" customHeight="1">
      <c r="B659" s="233"/>
      <c r="C659" s="234"/>
      <c r="E659" s="233"/>
      <c r="F659" s="235"/>
      <c r="G659" s="227"/>
      <c r="H659" s="227"/>
    </row>
    <row r="660" spans="2:8" ht="15" customHeight="1">
      <c r="B660" s="233"/>
      <c r="C660" s="234"/>
      <c r="E660" s="233"/>
      <c r="F660" s="235"/>
      <c r="G660" s="227"/>
      <c r="H660" s="227"/>
    </row>
    <row r="661" spans="2:8" ht="15" customHeight="1">
      <c r="B661" s="233"/>
      <c r="C661" s="234"/>
      <c r="E661" s="233"/>
      <c r="F661" s="235"/>
      <c r="G661" s="227"/>
      <c r="H661" s="227"/>
    </row>
    <row r="662" spans="2:8" ht="15" customHeight="1">
      <c r="B662" s="233"/>
      <c r="C662" s="234"/>
      <c r="E662" s="233"/>
      <c r="F662" s="235"/>
      <c r="G662" s="227"/>
      <c r="H662" s="227"/>
    </row>
    <row r="663" spans="2:8" ht="15" customHeight="1">
      <c r="B663" s="233"/>
      <c r="C663" s="234"/>
      <c r="E663" s="233"/>
      <c r="F663" s="235"/>
      <c r="G663" s="227"/>
      <c r="H663" s="227"/>
    </row>
    <row r="664" spans="2:8" ht="15" customHeight="1">
      <c r="B664" s="233"/>
      <c r="C664" s="234"/>
      <c r="E664" s="233"/>
      <c r="F664" s="235"/>
      <c r="G664" s="227"/>
      <c r="H664" s="227"/>
    </row>
    <row r="665" spans="2:8" ht="15" customHeight="1">
      <c r="B665" s="233"/>
      <c r="C665" s="234"/>
      <c r="E665" s="233"/>
      <c r="F665" s="235"/>
      <c r="G665" s="227"/>
      <c r="H665" s="227"/>
    </row>
    <row r="666" spans="2:8" ht="15" customHeight="1">
      <c r="B666" s="233"/>
      <c r="C666" s="234"/>
      <c r="E666" s="233"/>
      <c r="F666" s="235"/>
      <c r="G666" s="227"/>
      <c r="H666" s="227"/>
    </row>
    <row r="667" spans="2:8" ht="15" customHeight="1">
      <c r="B667" s="233"/>
      <c r="C667" s="234"/>
      <c r="E667" s="233"/>
      <c r="F667" s="235"/>
      <c r="G667" s="227"/>
      <c r="H667" s="227"/>
    </row>
    <row r="668" spans="2:8" ht="15" customHeight="1">
      <c r="B668" s="233"/>
      <c r="C668" s="234"/>
      <c r="E668" s="233"/>
      <c r="F668" s="235"/>
      <c r="G668" s="227"/>
      <c r="H668" s="227"/>
    </row>
    <row r="669" spans="2:8" ht="15" customHeight="1">
      <c r="B669" s="233"/>
      <c r="C669" s="234"/>
      <c r="E669" s="233"/>
      <c r="F669" s="235"/>
      <c r="G669" s="227"/>
      <c r="H669" s="227"/>
    </row>
    <row r="670" spans="2:8" ht="15" customHeight="1">
      <c r="B670" s="233"/>
      <c r="C670" s="234"/>
      <c r="E670" s="233"/>
      <c r="F670" s="235"/>
      <c r="G670" s="227"/>
      <c r="H670" s="227"/>
    </row>
    <row r="671" spans="2:8" ht="15" customHeight="1">
      <c r="B671" s="233"/>
      <c r="C671" s="234"/>
      <c r="E671" s="233"/>
      <c r="F671" s="235"/>
      <c r="G671" s="227"/>
      <c r="H671" s="227"/>
    </row>
    <row r="672" spans="2:8" ht="15" customHeight="1">
      <c r="B672" s="233"/>
      <c r="C672" s="234"/>
      <c r="E672" s="233"/>
      <c r="F672" s="235"/>
      <c r="G672" s="227"/>
      <c r="H672" s="227"/>
    </row>
    <row r="673" spans="2:8" ht="15" customHeight="1">
      <c r="B673" s="233"/>
      <c r="C673" s="234"/>
      <c r="E673" s="233"/>
      <c r="F673" s="235"/>
      <c r="G673" s="227"/>
      <c r="H673" s="227"/>
    </row>
    <row r="674" spans="2:8" ht="15" customHeight="1">
      <c r="B674" s="233"/>
      <c r="C674" s="234"/>
      <c r="E674" s="233"/>
      <c r="F674" s="235"/>
      <c r="G674" s="227"/>
      <c r="H674" s="227"/>
    </row>
    <row r="675" spans="2:8" ht="15" customHeight="1">
      <c r="B675" s="233"/>
      <c r="C675" s="234"/>
      <c r="E675" s="233"/>
      <c r="F675" s="235"/>
      <c r="G675" s="227"/>
      <c r="H675" s="227"/>
    </row>
    <row r="676" spans="2:8" ht="15" customHeight="1">
      <c r="B676" s="233"/>
      <c r="C676" s="234"/>
      <c r="E676" s="233"/>
      <c r="F676" s="235"/>
      <c r="G676" s="227"/>
      <c r="H676" s="227"/>
    </row>
    <row r="677" spans="2:8" ht="15" customHeight="1">
      <c r="B677" s="233"/>
      <c r="C677" s="234"/>
      <c r="E677" s="233"/>
      <c r="F677" s="235"/>
      <c r="G677" s="227"/>
      <c r="H677" s="227"/>
    </row>
    <row r="678" spans="2:8" ht="15" customHeight="1">
      <c r="B678" s="233"/>
      <c r="C678" s="234"/>
      <c r="E678" s="233"/>
      <c r="F678" s="235"/>
      <c r="G678" s="227"/>
      <c r="H678" s="227"/>
    </row>
    <row r="679" spans="2:8" ht="15" customHeight="1">
      <c r="B679" s="233"/>
      <c r="C679" s="234"/>
      <c r="E679" s="233"/>
      <c r="F679" s="235"/>
      <c r="G679" s="227"/>
      <c r="H679" s="227"/>
    </row>
    <row r="680" spans="2:8" ht="15" customHeight="1">
      <c r="B680" s="233"/>
      <c r="C680" s="234"/>
      <c r="E680" s="233"/>
      <c r="F680" s="235"/>
      <c r="G680" s="227"/>
      <c r="H680" s="227"/>
    </row>
    <row r="681" spans="2:8" ht="15" customHeight="1">
      <c r="B681" s="233"/>
      <c r="C681" s="234"/>
      <c r="E681" s="233"/>
      <c r="F681" s="235"/>
      <c r="G681" s="227"/>
      <c r="H681" s="227"/>
    </row>
    <row r="682" spans="2:8" ht="15" customHeight="1">
      <c r="B682" s="233"/>
      <c r="C682" s="234"/>
      <c r="E682" s="233"/>
      <c r="F682" s="235"/>
      <c r="G682" s="227"/>
      <c r="H682" s="227"/>
    </row>
    <row r="683" spans="2:8" ht="15" customHeight="1">
      <c r="B683" s="233"/>
      <c r="C683" s="234"/>
      <c r="E683" s="233"/>
      <c r="F683" s="235"/>
      <c r="G683" s="227"/>
      <c r="H683" s="227"/>
    </row>
    <row r="684" spans="2:8" ht="15" customHeight="1">
      <c r="B684" s="233"/>
      <c r="C684" s="234"/>
      <c r="E684" s="233"/>
      <c r="F684" s="235"/>
      <c r="G684" s="227"/>
      <c r="H684" s="227"/>
    </row>
    <row r="685" spans="2:8" ht="15" customHeight="1">
      <c r="B685" s="233"/>
      <c r="C685" s="234"/>
      <c r="E685" s="233"/>
      <c r="F685" s="235"/>
      <c r="G685" s="227"/>
      <c r="H685" s="227"/>
    </row>
    <row r="686" spans="2:8" ht="15" customHeight="1">
      <c r="B686" s="233"/>
      <c r="C686" s="234"/>
      <c r="E686" s="233"/>
      <c r="F686" s="235"/>
      <c r="G686" s="227"/>
      <c r="H686" s="227"/>
    </row>
    <row r="687" spans="2:8" ht="15" customHeight="1">
      <c r="B687" s="233"/>
      <c r="C687" s="234"/>
      <c r="E687" s="233"/>
      <c r="F687" s="235"/>
      <c r="G687" s="227"/>
      <c r="H687" s="227"/>
    </row>
    <row r="688" spans="2:8" ht="15" customHeight="1">
      <c r="B688" s="233"/>
      <c r="C688" s="234"/>
      <c r="E688" s="233"/>
      <c r="F688" s="235"/>
      <c r="G688" s="227"/>
      <c r="H688" s="227"/>
    </row>
    <row r="689" spans="2:8" ht="15" customHeight="1">
      <c r="B689" s="233"/>
      <c r="C689" s="234"/>
      <c r="E689" s="233"/>
      <c r="F689" s="235"/>
      <c r="G689" s="227"/>
      <c r="H689" s="227"/>
    </row>
    <row r="690" spans="2:8" ht="15" customHeight="1">
      <c r="B690" s="233"/>
      <c r="C690" s="234"/>
      <c r="E690" s="233"/>
      <c r="F690" s="235"/>
      <c r="G690" s="227"/>
      <c r="H690" s="227"/>
    </row>
    <row r="691" spans="2:8" ht="15" customHeight="1">
      <c r="B691" s="233"/>
      <c r="C691" s="234"/>
      <c r="E691" s="233"/>
      <c r="F691" s="235"/>
      <c r="G691" s="227"/>
      <c r="H691" s="227"/>
    </row>
    <row r="692" spans="2:8" ht="15" customHeight="1">
      <c r="B692" s="233"/>
      <c r="C692" s="234"/>
      <c r="E692" s="233"/>
      <c r="F692" s="235"/>
      <c r="G692" s="227"/>
      <c r="H692" s="227"/>
    </row>
    <row r="693" spans="2:8" ht="15" customHeight="1">
      <c r="B693" s="233"/>
      <c r="C693" s="234"/>
      <c r="E693" s="233"/>
      <c r="F693" s="235"/>
      <c r="G693" s="227"/>
      <c r="H693" s="227"/>
    </row>
    <row r="694" spans="2:8" ht="15" customHeight="1">
      <c r="B694" s="233"/>
      <c r="C694" s="234"/>
      <c r="E694" s="233"/>
      <c r="F694" s="235"/>
      <c r="G694" s="227"/>
      <c r="H694" s="227"/>
    </row>
    <row r="695" spans="2:8" ht="15" customHeight="1">
      <c r="B695" s="233"/>
      <c r="C695" s="234"/>
      <c r="E695" s="233"/>
      <c r="F695" s="235"/>
      <c r="G695" s="227"/>
      <c r="H695" s="227"/>
    </row>
    <row r="696" spans="2:8" ht="15" customHeight="1">
      <c r="B696" s="233"/>
      <c r="C696" s="234"/>
      <c r="E696" s="233"/>
      <c r="F696" s="235"/>
      <c r="G696" s="227"/>
      <c r="H696" s="227"/>
    </row>
    <row r="697" spans="2:8" ht="15" customHeight="1">
      <c r="B697" s="233"/>
      <c r="C697" s="234"/>
      <c r="E697" s="233"/>
      <c r="F697" s="235"/>
      <c r="G697" s="227"/>
      <c r="H697" s="227"/>
    </row>
    <row r="698" spans="2:8" ht="15" customHeight="1">
      <c r="B698" s="233"/>
      <c r="C698" s="234"/>
      <c r="E698" s="233"/>
      <c r="F698" s="235"/>
      <c r="G698" s="227"/>
      <c r="H698" s="227"/>
    </row>
    <row r="699" spans="2:8" ht="15" customHeight="1">
      <c r="B699" s="233"/>
      <c r="C699" s="234"/>
      <c r="E699" s="233"/>
      <c r="F699" s="235"/>
      <c r="G699" s="227"/>
      <c r="H699" s="227"/>
    </row>
    <row r="700" spans="2:8" ht="15" customHeight="1">
      <c r="B700" s="233"/>
      <c r="C700" s="234"/>
      <c r="E700" s="233"/>
      <c r="F700" s="235"/>
      <c r="G700" s="227"/>
      <c r="H700" s="227"/>
    </row>
    <row r="701" spans="2:8" ht="15" customHeight="1">
      <c r="B701" s="233"/>
      <c r="C701" s="234"/>
      <c r="E701" s="233"/>
      <c r="F701" s="235"/>
      <c r="G701" s="227"/>
      <c r="H701" s="227"/>
    </row>
    <row r="702" spans="2:8" ht="15" customHeight="1">
      <c r="B702" s="233"/>
      <c r="C702" s="234"/>
      <c r="E702" s="233"/>
      <c r="F702" s="235"/>
      <c r="G702" s="227"/>
      <c r="H702" s="227"/>
    </row>
    <row r="703" spans="2:8" ht="15" customHeight="1">
      <c r="B703" s="233"/>
      <c r="C703" s="234"/>
      <c r="E703" s="233"/>
      <c r="F703" s="235"/>
      <c r="G703" s="227"/>
      <c r="H703" s="227"/>
    </row>
    <row r="704" spans="2:8" ht="15" customHeight="1">
      <c r="B704" s="233"/>
      <c r="C704" s="234"/>
      <c r="E704" s="233"/>
      <c r="F704" s="235"/>
      <c r="G704" s="227"/>
      <c r="H704" s="227"/>
    </row>
    <row r="705" spans="2:8" ht="15" customHeight="1">
      <c r="B705" s="233"/>
      <c r="C705" s="234"/>
      <c r="E705" s="233"/>
      <c r="F705" s="235"/>
      <c r="G705" s="227"/>
      <c r="H705" s="227"/>
    </row>
    <row r="706" spans="2:8" ht="15" customHeight="1">
      <c r="B706" s="233"/>
      <c r="C706" s="234"/>
      <c r="E706" s="233"/>
      <c r="F706" s="235"/>
      <c r="G706" s="227"/>
      <c r="H706" s="227"/>
    </row>
    <row r="707" spans="2:8" ht="15" customHeight="1">
      <c r="B707" s="233"/>
      <c r="C707" s="234"/>
      <c r="E707" s="233"/>
      <c r="F707" s="235"/>
      <c r="G707" s="227"/>
      <c r="H707" s="227"/>
    </row>
    <row r="708" spans="2:8" ht="15" customHeight="1">
      <c r="B708" s="233"/>
      <c r="C708" s="234"/>
      <c r="E708" s="233"/>
      <c r="F708" s="235"/>
      <c r="G708" s="227"/>
      <c r="H708" s="227"/>
    </row>
    <row r="709" spans="2:8" ht="15" customHeight="1">
      <c r="B709" s="233"/>
      <c r="C709" s="234"/>
      <c r="E709" s="233"/>
      <c r="F709" s="235"/>
      <c r="G709" s="227"/>
      <c r="H709" s="227"/>
    </row>
    <row r="710" spans="2:8" ht="15" customHeight="1">
      <c r="B710" s="233"/>
      <c r="C710" s="234"/>
      <c r="E710" s="233"/>
      <c r="F710" s="235"/>
      <c r="G710" s="227"/>
      <c r="H710" s="227"/>
    </row>
    <row r="711" spans="2:8" ht="15" customHeight="1">
      <c r="B711" s="233"/>
      <c r="C711" s="234"/>
      <c r="E711" s="233"/>
      <c r="F711" s="235"/>
      <c r="G711" s="227"/>
      <c r="H711" s="227"/>
    </row>
    <row r="712" spans="2:8" ht="15" customHeight="1">
      <c r="B712" s="233"/>
      <c r="C712" s="234"/>
      <c r="E712" s="233"/>
      <c r="F712" s="235"/>
      <c r="G712" s="227"/>
      <c r="H712" s="227"/>
    </row>
    <row r="713" spans="2:8" ht="15" customHeight="1">
      <c r="B713" s="233"/>
      <c r="C713" s="234"/>
      <c r="E713" s="233"/>
      <c r="F713" s="235"/>
      <c r="G713" s="227"/>
      <c r="H713" s="227"/>
    </row>
    <row r="714" spans="2:8" ht="15" customHeight="1">
      <c r="B714" s="233"/>
      <c r="C714" s="234"/>
      <c r="E714" s="233"/>
      <c r="F714" s="235"/>
      <c r="G714" s="227"/>
      <c r="H714" s="227"/>
    </row>
    <row r="715" spans="2:8" ht="15" customHeight="1">
      <c r="B715" s="233"/>
      <c r="C715" s="234"/>
      <c r="E715" s="233"/>
      <c r="F715" s="235"/>
      <c r="G715" s="227"/>
      <c r="H715" s="227"/>
    </row>
    <row r="716" spans="2:8" ht="15" customHeight="1">
      <c r="B716" s="233"/>
      <c r="C716" s="234"/>
      <c r="E716" s="233"/>
      <c r="F716" s="235"/>
      <c r="G716" s="227"/>
      <c r="H716" s="227"/>
    </row>
    <row r="717" spans="2:8" ht="15" customHeight="1">
      <c r="B717" s="233"/>
      <c r="C717" s="234"/>
      <c r="E717" s="233"/>
      <c r="F717" s="235"/>
      <c r="G717" s="227"/>
      <c r="H717" s="227"/>
    </row>
    <row r="718" spans="2:8" ht="15" customHeight="1">
      <c r="B718" s="233"/>
      <c r="C718" s="234"/>
      <c r="E718" s="233"/>
      <c r="F718" s="235"/>
      <c r="G718" s="227"/>
      <c r="H718" s="227"/>
    </row>
    <row r="719" spans="2:8" ht="15" customHeight="1">
      <c r="B719" s="233"/>
      <c r="C719" s="234"/>
      <c r="E719" s="233"/>
      <c r="F719" s="235"/>
      <c r="G719" s="227"/>
      <c r="H719" s="227"/>
    </row>
    <row r="720" spans="2:8" ht="15" customHeight="1">
      <c r="B720" s="233"/>
      <c r="C720" s="234"/>
      <c r="E720" s="233"/>
      <c r="F720" s="235"/>
      <c r="G720" s="227"/>
      <c r="H720" s="227"/>
    </row>
    <row r="721" spans="2:8" ht="15" customHeight="1">
      <c r="B721" s="233"/>
      <c r="C721" s="234"/>
      <c r="E721" s="233"/>
      <c r="F721" s="235"/>
      <c r="G721" s="227"/>
      <c r="H721" s="227"/>
    </row>
    <row r="722" spans="2:8" ht="15" customHeight="1">
      <c r="B722" s="233"/>
      <c r="C722" s="234"/>
      <c r="E722" s="233"/>
      <c r="F722" s="235"/>
      <c r="G722" s="227"/>
      <c r="H722" s="227"/>
    </row>
    <row r="723" spans="2:8" ht="15" customHeight="1">
      <c r="B723" s="233"/>
      <c r="C723" s="234"/>
      <c r="E723" s="233"/>
      <c r="F723" s="235"/>
      <c r="G723" s="227"/>
      <c r="H723" s="227"/>
    </row>
    <row r="724" spans="2:8" ht="15" customHeight="1">
      <c r="B724" s="233"/>
      <c r="C724" s="234"/>
      <c r="E724" s="233"/>
      <c r="F724" s="235"/>
      <c r="G724" s="227"/>
      <c r="H724" s="227"/>
    </row>
    <row r="725" spans="2:8" ht="15" customHeight="1">
      <c r="B725" s="233"/>
      <c r="C725" s="234"/>
      <c r="E725" s="233"/>
      <c r="F725" s="235"/>
      <c r="G725" s="227"/>
      <c r="H725" s="227"/>
    </row>
    <row r="726" spans="2:8" ht="15" customHeight="1">
      <c r="B726" s="233"/>
      <c r="C726" s="234"/>
      <c r="E726" s="233"/>
      <c r="F726" s="235"/>
      <c r="G726" s="227"/>
      <c r="H726" s="227"/>
    </row>
    <row r="727" spans="2:8" ht="15" customHeight="1">
      <c r="B727" s="233"/>
      <c r="C727" s="234"/>
      <c r="E727" s="233"/>
      <c r="F727" s="235"/>
      <c r="G727" s="227"/>
      <c r="H727" s="227"/>
    </row>
    <row r="728" spans="2:8" ht="15" customHeight="1">
      <c r="B728" s="233"/>
      <c r="C728" s="234"/>
      <c r="E728" s="233"/>
      <c r="F728" s="235"/>
      <c r="G728" s="227"/>
      <c r="H728" s="227"/>
    </row>
    <row r="729" spans="2:8" ht="15" customHeight="1">
      <c r="B729" s="233"/>
      <c r="C729" s="234"/>
      <c r="E729" s="233"/>
      <c r="F729" s="235"/>
      <c r="G729" s="227"/>
      <c r="H729" s="227"/>
    </row>
    <row r="730" spans="2:8" ht="15" customHeight="1">
      <c r="B730" s="233"/>
      <c r="C730" s="234"/>
      <c r="E730" s="233"/>
      <c r="F730" s="235"/>
      <c r="G730" s="227"/>
      <c r="H730" s="227"/>
    </row>
    <row r="731" spans="2:8" ht="15" customHeight="1">
      <c r="B731" s="233"/>
      <c r="C731" s="234"/>
      <c r="E731" s="233"/>
      <c r="F731" s="235"/>
      <c r="G731" s="227"/>
      <c r="H731" s="227"/>
    </row>
    <row r="732" spans="2:8" ht="15" customHeight="1">
      <c r="B732" s="233"/>
      <c r="C732" s="234"/>
      <c r="E732" s="233"/>
      <c r="F732" s="235"/>
      <c r="G732" s="227"/>
      <c r="H732" s="227"/>
    </row>
    <row r="733" spans="2:8" ht="15" customHeight="1">
      <c r="B733" s="233"/>
      <c r="C733" s="234"/>
      <c r="E733" s="233"/>
      <c r="F733" s="235"/>
      <c r="G733" s="227"/>
      <c r="H733" s="227"/>
    </row>
    <row r="734" spans="2:8" ht="15" customHeight="1">
      <c r="B734" s="233"/>
      <c r="C734" s="234"/>
      <c r="E734" s="233"/>
      <c r="F734" s="235"/>
      <c r="G734" s="227"/>
      <c r="H734" s="227"/>
    </row>
    <row r="735" spans="2:8" ht="15" customHeight="1">
      <c r="B735" s="233"/>
      <c r="C735" s="234"/>
      <c r="E735" s="233"/>
      <c r="F735" s="235"/>
      <c r="G735" s="227"/>
      <c r="H735" s="227"/>
    </row>
    <row r="736" spans="2:8" ht="15" customHeight="1">
      <c r="B736" s="233"/>
      <c r="C736" s="234"/>
      <c r="E736" s="233"/>
      <c r="F736" s="235"/>
      <c r="G736" s="227"/>
      <c r="H736" s="227"/>
    </row>
    <row r="737" spans="2:8" ht="15" customHeight="1">
      <c r="B737" s="233"/>
      <c r="C737" s="234"/>
      <c r="E737" s="233"/>
      <c r="F737" s="235"/>
      <c r="G737" s="227"/>
      <c r="H737" s="227"/>
    </row>
    <row r="738" spans="2:8" ht="15" customHeight="1">
      <c r="B738" s="233"/>
      <c r="C738" s="234"/>
      <c r="E738" s="233"/>
      <c r="F738" s="235"/>
      <c r="G738" s="227"/>
      <c r="H738" s="227"/>
    </row>
    <row r="739" spans="2:8" ht="15" customHeight="1">
      <c r="B739" s="233"/>
      <c r="C739" s="234"/>
      <c r="E739" s="233"/>
      <c r="F739" s="235"/>
      <c r="G739" s="227"/>
      <c r="H739" s="227"/>
    </row>
    <row r="740" spans="2:8" ht="15" customHeight="1">
      <c r="B740" s="233"/>
      <c r="C740" s="234"/>
      <c r="E740" s="233"/>
      <c r="F740" s="235"/>
      <c r="G740" s="227"/>
      <c r="H740" s="227"/>
    </row>
    <row r="741" spans="2:8" ht="15" customHeight="1">
      <c r="B741" s="233"/>
      <c r="C741" s="234"/>
      <c r="E741" s="233"/>
      <c r="F741" s="235"/>
      <c r="G741" s="227"/>
      <c r="H741" s="227"/>
    </row>
    <row r="742" spans="2:8" ht="15" customHeight="1">
      <c r="B742" s="233"/>
      <c r="C742" s="234"/>
      <c r="E742" s="233"/>
      <c r="F742" s="235"/>
      <c r="G742" s="227"/>
      <c r="H742" s="227"/>
    </row>
    <row r="743" spans="2:8" ht="15" customHeight="1">
      <c r="B743" s="233"/>
      <c r="C743" s="234"/>
      <c r="E743" s="233"/>
      <c r="F743" s="235"/>
      <c r="G743" s="227"/>
      <c r="H743" s="227"/>
    </row>
    <row r="744" spans="2:8" ht="15" customHeight="1">
      <c r="B744" s="233"/>
      <c r="C744" s="234"/>
      <c r="E744" s="233"/>
      <c r="F744" s="235"/>
      <c r="G744" s="227"/>
      <c r="H744" s="227"/>
    </row>
    <row r="745" spans="2:8" ht="15" customHeight="1">
      <c r="B745" s="233"/>
      <c r="C745" s="234"/>
      <c r="E745" s="233"/>
      <c r="F745" s="235"/>
      <c r="G745" s="227"/>
      <c r="H745" s="227"/>
    </row>
    <row r="746" spans="2:8" ht="15" customHeight="1">
      <c r="B746" s="233"/>
      <c r="C746" s="234"/>
      <c r="E746" s="233"/>
      <c r="F746" s="235"/>
      <c r="G746" s="227"/>
      <c r="H746" s="227"/>
    </row>
    <row r="747" spans="2:8" ht="15" customHeight="1">
      <c r="B747" s="233"/>
      <c r="C747" s="234"/>
      <c r="E747" s="233"/>
      <c r="F747" s="235"/>
      <c r="G747" s="227"/>
      <c r="H747" s="227"/>
    </row>
    <row r="748" spans="2:8" ht="15" customHeight="1">
      <c r="B748" s="233"/>
      <c r="C748" s="234"/>
      <c r="E748" s="233"/>
      <c r="F748" s="235"/>
      <c r="G748" s="227"/>
      <c r="H748" s="227"/>
    </row>
    <row r="749" spans="2:8" ht="15" customHeight="1">
      <c r="B749" s="233"/>
      <c r="C749" s="234"/>
      <c r="E749" s="233"/>
      <c r="F749" s="235"/>
      <c r="G749" s="227"/>
      <c r="H749" s="227"/>
    </row>
    <row r="750" spans="2:8" ht="15" customHeight="1">
      <c r="B750" s="233"/>
      <c r="C750" s="234"/>
      <c r="E750" s="233"/>
      <c r="F750" s="235"/>
      <c r="G750" s="227"/>
      <c r="H750" s="227"/>
    </row>
    <row r="751" spans="2:8" ht="15" customHeight="1">
      <c r="B751" s="233"/>
      <c r="C751" s="234"/>
      <c r="E751" s="233"/>
      <c r="F751" s="235"/>
      <c r="G751" s="227"/>
      <c r="H751" s="227"/>
    </row>
    <row r="752" spans="2:8" ht="15" customHeight="1">
      <c r="B752" s="233"/>
      <c r="C752" s="234"/>
      <c r="E752" s="233"/>
      <c r="F752" s="235"/>
      <c r="G752" s="227"/>
      <c r="H752" s="227"/>
    </row>
    <row r="753" spans="2:8" ht="15" customHeight="1">
      <c r="B753" s="233"/>
      <c r="C753" s="234"/>
      <c r="E753" s="233"/>
      <c r="F753" s="235"/>
      <c r="G753" s="227"/>
      <c r="H753" s="227"/>
    </row>
    <row r="754" spans="2:8" ht="15" customHeight="1">
      <c r="B754" s="233"/>
      <c r="C754" s="234"/>
      <c r="E754" s="233"/>
      <c r="F754" s="235"/>
      <c r="G754" s="227"/>
      <c r="H754" s="227"/>
    </row>
    <row r="755" spans="2:8" ht="15" customHeight="1">
      <c r="B755" s="233"/>
      <c r="C755" s="234"/>
      <c r="E755" s="233"/>
      <c r="F755" s="235"/>
      <c r="G755" s="227"/>
      <c r="H755" s="227"/>
    </row>
    <row r="756" spans="2:8" ht="15" customHeight="1">
      <c r="B756" s="233"/>
      <c r="C756" s="234"/>
      <c r="E756" s="233"/>
      <c r="F756" s="235"/>
      <c r="G756" s="227"/>
      <c r="H756" s="227"/>
    </row>
    <row r="757" spans="2:8" ht="15" customHeight="1">
      <c r="B757" s="233"/>
      <c r="C757" s="234"/>
      <c r="E757" s="233"/>
      <c r="F757" s="235"/>
      <c r="G757" s="227"/>
      <c r="H757" s="227"/>
    </row>
    <row r="758" spans="2:8" ht="15" customHeight="1">
      <c r="B758" s="233"/>
      <c r="C758" s="234"/>
      <c r="E758" s="233"/>
      <c r="F758" s="235"/>
      <c r="G758" s="227"/>
      <c r="H758" s="227"/>
    </row>
    <row r="759" spans="2:8" ht="15" customHeight="1">
      <c r="B759" s="233"/>
      <c r="C759" s="234"/>
      <c r="E759" s="233"/>
      <c r="F759" s="235"/>
      <c r="G759" s="227"/>
      <c r="H759" s="227"/>
    </row>
    <row r="760" spans="2:8" ht="15" customHeight="1">
      <c r="B760" s="233"/>
      <c r="C760" s="234"/>
      <c r="E760" s="233"/>
      <c r="F760" s="235"/>
      <c r="G760" s="227"/>
      <c r="H760" s="227"/>
    </row>
    <row r="761" spans="2:8" ht="15" customHeight="1">
      <c r="B761" s="233"/>
      <c r="C761" s="234"/>
      <c r="E761" s="233"/>
      <c r="F761" s="235"/>
      <c r="G761" s="227"/>
      <c r="H761" s="227"/>
    </row>
    <row r="762" spans="2:8" ht="15" customHeight="1">
      <c r="B762" s="233"/>
      <c r="C762" s="234"/>
      <c r="E762" s="233"/>
      <c r="F762" s="235"/>
      <c r="G762" s="227"/>
      <c r="H762" s="227"/>
    </row>
    <row r="763" spans="2:8" ht="15" customHeight="1">
      <c r="B763" s="233"/>
      <c r="C763" s="234"/>
      <c r="E763" s="233"/>
      <c r="F763" s="235"/>
      <c r="G763" s="227"/>
      <c r="H763" s="227"/>
    </row>
    <row r="764" spans="2:8" ht="15" customHeight="1">
      <c r="B764" s="233"/>
      <c r="C764" s="234"/>
      <c r="E764" s="233"/>
      <c r="F764" s="235"/>
      <c r="G764" s="227"/>
      <c r="H764" s="227"/>
    </row>
    <row r="765" spans="2:8" ht="15" customHeight="1">
      <c r="B765" s="233"/>
      <c r="C765" s="234"/>
      <c r="E765" s="233"/>
      <c r="F765" s="235"/>
      <c r="G765" s="227"/>
      <c r="H765" s="227"/>
    </row>
    <row r="766" spans="2:8" ht="15" customHeight="1">
      <c r="B766" s="233"/>
      <c r="C766" s="234"/>
      <c r="E766" s="233"/>
      <c r="F766" s="235"/>
      <c r="G766" s="227"/>
      <c r="H766" s="227"/>
    </row>
    <row r="767" spans="2:8" ht="15" customHeight="1">
      <c r="B767" s="233"/>
      <c r="C767" s="234"/>
      <c r="E767" s="233"/>
      <c r="F767" s="235"/>
      <c r="G767" s="227"/>
      <c r="H767" s="227"/>
    </row>
    <row r="768" spans="2:8" ht="15" customHeight="1">
      <c r="B768" s="233"/>
      <c r="C768" s="234"/>
      <c r="E768" s="233"/>
      <c r="F768" s="235"/>
      <c r="G768" s="227"/>
      <c r="H768" s="227"/>
    </row>
    <row r="769" spans="2:8" ht="15" customHeight="1">
      <c r="B769" s="233"/>
      <c r="C769" s="234"/>
      <c r="E769" s="233"/>
      <c r="F769" s="235"/>
      <c r="G769" s="227"/>
      <c r="H769" s="227"/>
    </row>
    <row r="770" spans="2:8" ht="15" customHeight="1">
      <c r="B770" s="233"/>
      <c r="C770" s="234"/>
      <c r="E770" s="233"/>
      <c r="F770" s="235"/>
      <c r="G770" s="227"/>
      <c r="H770" s="227"/>
    </row>
    <row r="771" spans="2:8" ht="15" customHeight="1">
      <c r="B771" s="233"/>
      <c r="C771" s="234"/>
      <c r="E771" s="233"/>
      <c r="F771" s="235"/>
      <c r="G771" s="227"/>
      <c r="H771" s="227"/>
    </row>
    <row r="772" spans="2:8" ht="15" customHeight="1">
      <c r="B772" s="233"/>
      <c r="C772" s="234"/>
      <c r="E772" s="233"/>
      <c r="F772" s="235"/>
      <c r="G772" s="227"/>
      <c r="H772" s="227"/>
    </row>
    <row r="773" spans="2:8" ht="15" customHeight="1">
      <c r="B773" s="233"/>
      <c r="C773" s="234"/>
      <c r="E773" s="233"/>
      <c r="F773" s="235"/>
      <c r="G773" s="227"/>
      <c r="H773" s="227"/>
    </row>
    <row r="774" spans="2:8" ht="15" customHeight="1">
      <c r="B774" s="233"/>
      <c r="C774" s="234"/>
      <c r="E774" s="233"/>
      <c r="F774" s="235"/>
      <c r="G774" s="227"/>
      <c r="H774" s="227"/>
    </row>
    <row r="775" spans="2:8" ht="15" customHeight="1">
      <c r="B775" s="233"/>
      <c r="C775" s="234"/>
      <c r="E775" s="233"/>
      <c r="F775" s="235"/>
      <c r="G775" s="227"/>
      <c r="H775" s="227"/>
    </row>
    <row r="776" spans="2:8" ht="15" customHeight="1">
      <c r="B776" s="233"/>
      <c r="C776" s="234"/>
      <c r="E776" s="233"/>
      <c r="F776" s="235"/>
      <c r="G776" s="227"/>
      <c r="H776" s="227"/>
    </row>
    <row r="777" spans="2:8" ht="15" customHeight="1">
      <c r="B777" s="233"/>
      <c r="C777" s="234"/>
      <c r="E777" s="233"/>
      <c r="F777" s="235"/>
      <c r="G777" s="227"/>
      <c r="H777" s="227"/>
    </row>
    <row r="778" spans="2:8" ht="15" customHeight="1">
      <c r="B778" s="233"/>
      <c r="C778" s="234"/>
      <c r="E778" s="233"/>
      <c r="F778" s="235"/>
      <c r="G778" s="227"/>
      <c r="H778" s="227"/>
    </row>
    <row r="779" spans="2:8" ht="15" customHeight="1">
      <c r="B779" s="233"/>
      <c r="C779" s="234"/>
      <c r="E779" s="233"/>
      <c r="F779" s="235"/>
      <c r="G779" s="227"/>
      <c r="H779" s="227"/>
    </row>
    <row r="780" spans="2:8" ht="15" customHeight="1">
      <c r="B780" s="233"/>
      <c r="C780" s="234"/>
      <c r="E780" s="233"/>
      <c r="F780" s="235"/>
      <c r="G780" s="227"/>
      <c r="H780" s="227"/>
    </row>
    <row r="781" spans="2:8" ht="15" customHeight="1">
      <c r="B781" s="233"/>
      <c r="C781" s="234"/>
      <c r="E781" s="233"/>
      <c r="F781" s="235"/>
      <c r="G781" s="227"/>
      <c r="H781" s="227"/>
    </row>
    <row r="782" spans="2:8" ht="15" customHeight="1">
      <c r="B782" s="233"/>
      <c r="C782" s="234"/>
      <c r="E782" s="233"/>
      <c r="F782" s="235"/>
      <c r="G782" s="227"/>
      <c r="H782" s="227"/>
    </row>
    <row r="783" spans="2:8" ht="15" customHeight="1">
      <c r="B783" s="233"/>
      <c r="C783" s="234"/>
      <c r="E783" s="233"/>
      <c r="F783" s="235"/>
      <c r="G783" s="227"/>
      <c r="H783" s="227"/>
    </row>
    <row r="784" spans="2:8" ht="15" customHeight="1">
      <c r="B784" s="233"/>
      <c r="C784" s="234"/>
      <c r="E784" s="233"/>
      <c r="F784" s="235"/>
      <c r="G784" s="227"/>
      <c r="H784" s="227"/>
    </row>
    <row r="785" spans="2:8" ht="15" customHeight="1">
      <c r="B785" s="233"/>
      <c r="C785" s="234"/>
      <c r="E785" s="233"/>
      <c r="F785" s="235"/>
      <c r="G785" s="227"/>
      <c r="H785" s="227"/>
    </row>
    <row r="786" spans="2:8" ht="15" customHeight="1">
      <c r="B786" s="233"/>
      <c r="C786" s="234"/>
      <c r="E786" s="233"/>
      <c r="F786" s="235"/>
      <c r="G786" s="227"/>
      <c r="H786" s="227"/>
    </row>
    <row r="787" spans="2:8" ht="15" customHeight="1">
      <c r="B787" s="233"/>
      <c r="C787" s="234"/>
      <c r="E787" s="233"/>
      <c r="F787" s="235"/>
      <c r="G787" s="227"/>
      <c r="H787" s="227"/>
    </row>
    <row r="788" spans="2:8" ht="15" customHeight="1">
      <c r="B788" s="233"/>
      <c r="C788" s="234"/>
      <c r="E788" s="233"/>
      <c r="F788" s="235"/>
      <c r="G788" s="227"/>
      <c r="H788" s="227"/>
    </row>
    <row r="789" spans="2:8" ht="15" customHeight="1">
      <c r="B789" s="233"/>
      <c r="C789" s="234"/>
      <c r="E789" s="233"/>
      <c r="F789" s="235"/>
      <c r="G789" s="227"/>
      <c r="H789" s="227"/>
    </row>
    <row r="790" spans="2:8" ht="15" customHeight="1">
      <c r="B790" s="233"/>
      <c r="C790" s="234"/>
      <c r="E790" s="233"/>
      <c r="F790" s="235"/>
      <c r="G790" s="227"/>
      <c r="H790" s="227"/>
    </row>
    <row r="791" spans="2:8" ht="15" customHeight="1">
      <c r="B791" s="233"/>
      <c r="C791" s="234"/>
      <c r="E791" s="233"/>
      <c r="F791" s="235"/>
      <c r="G791" s="227"/>
      <c r="H791" s="227"/>
    </row>
    <row r="792" spans="2:8" ht="15" customHeight="1">
      <c r="B792" s="233"/>
      <c r="C792" s="234"/>
      <c r="E792" s="233"/>
      <c r="F792" s="235"/>
      <c r="G792" s="227"/>
      <c r="H792" s="227"/>
    </row>
    <row r="793" spans="2:8" ht="15" customHeight="1">
      <c r="B793" s="233"/>
      <c r="C793" s="234"/>
      <c r="E793" s="233"/>
      <c r="F793" s="235"/>
      <c r="G793" s="227"/>
      <c r="H793" s="227"/>
    </row>
    <row r="794" spans="2:8" ht="15" customHeight="1">
      <c r="B794" s="233"/>
      <c r="C794" s="234"/>
      <c r="E794" s="233"/>
      <c r="F794" s="235"/>
      <c r="G794" s="227"/>
      <c r="H794" s="227"/>
    </row>
    <row r="795" spans="2:8" ht="15" customHeight="1">
      <c r="B795" s="233"/>
      <c r="C795" s="234"/>
      <c r="E795" s="233"/>
      <c r="F795" s="235"/>
      <c r="G795" s="227"/>
      <c r="H795" s="227"/>
    </row>
    <row r="796" spans="2:8" ht="15" customHeight="1">
      <c r="B796" s="233"/>
      <c r="C796" s="234"/>
      <c r="E796" s="233"/>
      <c r="F796" s="235"/>
      <c r="G796" s="227"/>
      <c r="H796" s="227"/>
    </row>
    <row r="797" spans="2:8" ht="15" customHeight="1">
      <c r="B797" s="233"/>
      <c r="C797" s="234"/>
      <c r="E797" s="233"/>
      <c r="F797" s="235"/>
      <c r="G797" s="227"/>
      <c r="H797" s="227"/>
    </row>
    <row r="798" spans="2:8" ht="15" customHeight="1">
      <c r="B798" s="233"/>
      <c r="C798" s="234"/>
      <c r="E798" s="233"/>
      <c r="F798" s="235"/>
      <c r="G798" s="227"/>
      <c r="H798" s="227"/>
    </row>
    <row r="799" spans="2:8" ht="15" customHeight="1">
      <c r="B799" s="233"/>
      <c r="C799" s="234"/>
      <c r="E799" s="233"/>
      <c r="F799" s="235"/>
      <c r="G799" s="227"/>
      <c r="H799" s="227"/>
    </row>
    <row r="800" spans="2:8" ht="15" customHeight="1">
      <c r="B800" s="233"/>
      <c r="C800" s="234"/>
      <c r="E800" s="233"/>
      <c r="F800" s="235"/>
      <c r="G800" s="227"/>
      <c r="H800" s="227"/>
    </row>
    <row r="801" spans="2:8" ht="15" customHeight="1">
      <c r="B801" s="233"/>
      <c r="C801" s="234"/>
      <c r="E801" s="233"/>
      <c r="F801" s="235"/>
      <c r="G801" s="227"/>
      <c r="H801" s="227"/>
    </row>
    <row r="802" spans="2:8" ht="15" customHeight="1">
      <c r="B802" s="233"/>
      <c r="C802" s="234"/>
      <c r="E802" s="233"/>
      <c r="F802" s="235"/>
      <c r="G802" s="227"/>
      <c r="H802" s="227"/>
    </row>
    <row r="803" spans="2:8" ht="15" customHeight="1">
      <c r="B803" s="233"/>
      <c r="C803" s="234"/>
      <c r="E803" s="233"/>
      <c r="F803" s="235"/>
      <c r="G803" s="227"/>
      <c r="H803" s="227"/>
    </row>
    <row r="804" spans="2:8" ht="15" customHeight="1">
      <c r="B804" s="233"/>
      <c r="C804" s="234"/>
      <c r="E804" s="233"/>
      <c r="F804" s="235"/>
      <c r="G804" s="227"/>
      <c r="H804" s="227"/>
    </row>
    <row r="805" spans="2:8" ht="15" customHeight="1">
      <c r="B805" s="233"/>
      <c r="C805" s="234"/>
      <c r="E805" s="233"/>
      <c r="F805" s="235"/>
      <c r="G805" s="227"/>
      <c r="H805" s="227"/>
    </row>
    <row r="806" spans="2:8" ht="15" customHeight="1">
      <c r="B806" s="233"/>
      <c r="C806" s="234"/>
      <c r="E806" s="233"/>
      <c r="F806" s="235"/>
      <c r="G806" s="227"/>
      <c r="H806" s="227"/>
    </row>
    <row r="807" spans="2:8" ht="15" customHeight="1">
      <c r="B807" s="233"/>
      <c r="C807" s="234"/>
      <c r="E807" s="233"/>
      <c r="F807" s="235"/>
      <c r="G807" s="227"/>
      <c r="H807" s="227"/>
    </row>
    <row r="808" spans="2:8" ht="15" customHeight="1">
      <c r="B808" s="233"/>
      <c r="C808" s="234"/>
      <c r="E808" s="233"/>
      <c r="F808" s="235"/>
      <c r="G808" s="227"/>
      <c r="H808" s="227"/>
    </row>
    <row r="809" spans="2:8" ht="15" customHeight="1">
      <c r="B809" s="233"/>
      <c r="C809" s="234"/>
      <c r="E809" s="233"/>
      <c r="F809" s="235"/>
      <c r="G809" s="227"/>
      <c r="H809" s="227"/>
    </row>
    <row r="810" spans="2:8" ht="15" customHeight="1">
      <c r="B810" s="233"/>
      <c r="C810" s="234"/>
      <c r="E810" s="233"/>
      <c r="F810" s="235"/>
      <c r="G810" s="227"/>
      <c r="H810" s="227"/>
    </row>
    <row r="811" spans="2:8" ht="15" customHeight="1">
      <c r="B811" s="233"/>
      <c r="C811" s="234"/>
      <c r="E811" s="233"/>
      <c r="F811" s="235"/>
      <c r="G811" s="227"/>
      <c r="H811" s="227"/>
    </row>
    <row r="812" spans="2:8" ht="15" customHeight="1">
      <c r="B812" s="233"/>
      <c r="C812" s="234"/>
      <c r="E812" s="233"/>
      <c r="F812" s="235"/>
      <c r="G812" s="227"/>
      <c r="H812" s="227"/>
    </row>
    <row r="813" spans="2:8" ht="15" customHeight="1">
      <c r="B813" s="233"/>
      <c r="C813" s="234"/>
      <c r="E813" s="233"/>
      <c r="F813" s="235"/>
      <c r="G813" s="227"/>
      <c r="H813" s="227"/>
    </row>
    <row r="814" spans="2:8" ht="15" customHeight="1">
      <c r="B814" s="233"/>
      <c r="C814" s="234"/>
      <c r="E814" s="233"/>
      <c r="F814" s="235"/>
      <c r="G814" s="227"/>
      <c r="H814" s="227"/>
    </row>
    <row r="815" spans="2:8" ht="15" customHeight="1">
      <c r="B815" s="233"/>
      <c r="C815" s="234"/>
      <c r="E815" s="233"/>
      <c r="F815" s="235"/>
      <c r="G815" s="227"/>
      <c r="H815" s="227"/>
    </row>
    <row r="816" spans="2:8" ht="15" customHeight="1">
      <c r="B816" s="233"/>
      <c r="C816" s="234"/>
      <c r="E816" s="233"/>
      <c r="F816" s="235"/>
      <c r="G816" s="227"/>
      <c r="H816" s="227"/>
    </row>
    <row r="817" spans="2:8" ht="15" customHeight="1">
      <c r="B817" s="233"/>
      <c r="C817" s="234"/>
      <c r="E817" s="233"/>
      <c r="F817" s="235"/>
      <c r="G817" s="227"/>
      <c r="H817" s="227"/>
    </row>
    <row r="818" spans="2:8" ht="15" customHeight="1">
      <c r="B818" s="233"/>
      <c r="C818" s="234"/>
      <c r="E818" s="233"/>
      <c r="F818" s="235"/>
      <c r="G818" s="227"/>
      <c r="H818" s="227"/>
    </row>
    <row r="819" spans="2:8" ht="15" customHeight="1">
      <c r="B819" s="233"/>
      <c r="C819" s="234"/>
      <c r="E819" s="233"/>
      <c r="F819" s="235"/>
      <c r="G819" s="227"/>
      <c r="H819" s="227"/>
    </row>
    <row r="820" spans="2:8" ht="15" customHeight="1">
      <c r="B820" s="233"/>
      <c r="C820" s="234"/>
      <c r="E820" s="233"/>
      <c r="F820" s="235"/>
      <c r="G820" s="227"/>
      <c r="H820" s="227"/>
    </row>
    <row r="821" spans="2:8" ht="15" customHeight="1">
      <c r="B821" s="233"/>
      <c r="C821" s="234"/>
      <c r="E821" s="233"/>
      <c r="F821" s="235"/>
      <c r="G821" s="227"/>
      <c r="H821" s="227"/>
    </row>
    <row r="822" spans="2:8" ht="15" customHeight="1">
      <c r="B822" s="233"/>
      <c r="C822" s="234"/>
      <c r="E822" s="233"/>
      <c r="F822" s="235"/>
      <c r="G822" s="227"/>
      <c r="H822" s="227"/>
    </row>
    <row r="823" spans="2:8" ht="15" customHeight="1">
      <c r="B823" s="233"/>
      <c r="C823" s="234"/>
      <c r="E823" s="233"/>
      <c r="F823" s="235"/>
      <c r="G823" s="227"/>
      <c r="H823" s="227"/>
    </row>
    <row r="824" spans="2:8" ht="15" customHeight="1">
      <c r="B824" s="233"/>
      <c r="C824" s="234"/>
      <c r="E824" s="233"/>
      <c r="F824" s="235"/>
      <c r="G824" s="227"/>
      <c r="H824" s="227"/>
    </row>
    <row r="825" spans="2:8" ht="15" customHeight="1">
      <c r="B825" s="233"/>
      <c r="C825" s="234"/>
      <c r="E825" s="233"/>
      <c r="F825" s="235"/>
      <c r="G825" s="227"/>
      <c r="H825" s="227"/>
    </row>
    <row r="826" spans="2:8" ht="15" customHeight="1">
      <c r="B826" s="233"/>
      <c r="C826" s="234"/>
      <c r="E826" s="233"/>
      <c r="F826" s="235"/>
      <c r="G826" s="227"/>
      <c r="H826" s="227"/>
    </row>
    <row r="827" spans="2:8" ht="15" customHeight="1">
      <c r="B827" s="233"/>
      <c r="C827" s="234"/>
      <c r="E827" s="233"/>
      <c r="F827" s="235"/>
      <c r="G827" s="227"/>
      <c r="H827" s="227"/>
    </row>
    <row r="828" spans="2:8" ht="15" customHeight="1">
      <c r="B828" s="233"/>
      <c r="C828" s="234"/>
      <c r="E828" s="233"/>
      <c r="F828" s="235"/>
      <c r="G828" s="227"/>
      <c r="H828" s="227"/>
    </row>
    <row r="829" spans="2:8" ht="15" customHeight="1">
      <c r="B829" s="233"/>
      <c r="C829" s="234"/>
      <c r="E829" s="233"/>
      <c r="F829" s="235"/>
      <c r="G829" s="227"/>
      <c r="H829" s="227"/>
    </row>
    <row r="830" spans="2:8" ht="15" customHeight="1">
      <c r="B830" s="233"/>
      <c r="C830" s="234"/>
      <c r="E830" s="233"/>
      <c r="F830" s="235"/>
      <c r="G830" s="227"/>
      <c r="H830" s="227"/>
    </row>
    <row r="831" spans="2:8" ht="15" customHeight="1">
      <c r="B831" s="233"/>
      <c r="C831" s="234"/>
      <c r="E831" s="233"/>
      <c r="F831" s="235"/>
      <c r="G831" s="227"/>
      <c r="H831" s="227"/>
    </row>
    <row r="832" spans="2:8" ht="15" customHeight="1">
      <c r="B832" s="233"/>
      <c r="C832" s="234"/>
      <c r="E832" s="233"/>
      <c r="F832" s="235"/>
      <c r="G832" s="227"/>
      <c r="H832" s="227"/>
    </row>
    <row r="833" spans="2:8" ht="15" customHeight="1">
      <c r="B833" s="233"/>
      <c r="C833" s="234"/>
      <c r="E833" s="233"/>
      <c r="F833" s="235"/>
      <c r="G833" s="227"/>
      <c r="H833" s="227"/>
    </row>
    <row r="834" spans="2:8" ht="15" customHeight="1">
      <c r="B834" s="233"/>
      <c r="C834" s="234"/>
      <c r="E834" s="233"/>
      <c r="F834" s="235"/>
      <c r="G834" s="227"/>
      <c r="H834" s="227"/>
    </row>
    <row r="835" spans="2:8" ht="15" customHeight="1">
      <c r="B835" s="233"/>
      <c r="C835" s="234"/>
      <c r="E835" s="233"/>
      <c r="F835" s="235"/>
      <c r="G835" s="227"/>
      <c r="H835" s="227"/>
    </row>
    <row r="836" spans="2:8" ht="15" customHeight="1">
      <c r="B836" s="233"/>
      <c r="C836" s="234"/>
      <c r="E836" s="233"/>
      <c r="F836" s="235"/>
      <c r="G836" s="227"/>
      <c r="H836" s="227"/>
    </row>
    <row r="837" spans="2:8" ht="15" customHeight="1">
      <c r="B837" s="233"/>
      <c r="C837" s="234"/>
      <c r="E837" s="233"/>
      <c r="F837" s="235"/>
      <c r="G837" s="227"/>
      <c r="H837" s="227"/>
    </row>
    <row r="838" spans="2:8" ht="15" customHeight="1">
      <c r="B838" s="233"/>
      <c r="C838" s="234"/>
      <c r="E838" s="233"/>
      <c r="F838" s="235"/>
      <c r="G838" s="227"/>
      <c r="H838" s="227"/>
    </row>
    <row r="839" spans="2:8" ht="15" customHeight="1">
      <c r="B839" s="233"/>
      <c r="C839" s="234"/>
      <c r="E839" s="233"/>
      <c r="F839" s="235"/>
      <c r="G839" s="227"/>
      <c r="H839" s="227"/>
    </row>
    <row r="840" spans="2:8" ht="15" customHeight="1">
      <c r="B840" s="233"/>
      <c r="C840" s="234"/>
      <c r="E840" s="233"/>
      <c r="F840" s="235"/>
      <c r="G840" s="227"/>
      <c r="H840" s="227"/>
    </row>
    <row r="841" spans="2:8" ht="15" customHeight="1">
      <c r="B841" s="233"/>
      <c r="C841" s="234"/>
      <c r="E841" s="233"/>
      <c r="F841" s="235"/>
      <c r="G841" s="227"/>
      <c r="H841" s="227"/>
    </row>
    <row r="842" spans="2:8" ht="15" customHeight="1">
      <c r="B842" s="233"/>
      <c r="C842" s="234"/>
      <c r="E842" s="233"/>
      <c r="F842" s="235"/>
      <c r="G842" s="227"/>
      <c r="H842" s="227"/>
    </row>
    <row r="843" spans="2:8" ht="15" customHeight="1">
      <c r="B843" s="233"/>
      <c r="C843" s="234"/>
      <c r="E843" s="233"/>
      <c r="F843" s="235"/>
      <c r="G843" s="227"/>
      <c r="H843" s="227"/>
    </row>
    <row r="844" spans="2:8" ht="15" customHeight="1">
      <c r="B844" s="233"/>
      <c r="C844" s="234"/>
      <c r="E844" s="233"/>
      <c r="F844" s="235"/>
      <c r="G844" s="227"/>
      <c r="H844" s="227"/>
    </row>
    <row r="845" spans="2:8" ht="15" customHeight="1">
      <c r="B845" s="233"/>
      <c r="C845" s="234"/>
      <c r="E845" s="233"/>
      <c r="F845" s="235"/>
      <c r="G845" s="227"/>
      <c r="H845" s="227"/>
    </row>
    <row r="846" spans="2:8" ht="15" customHeight="1">
      <c r="B846" s="233"/>
      <c r="C846" s="234"/>
      <c r="E846" s="233"/>
      <c r="F846" s="235"/>
      <c r="G846" s="227"/>
      <c r="H846" s="227"/>
    </row>
    <row r="847" spans="2:8" ht="15" customHeight="1">
      <c r="B847" s="233"/>
      <c r="C847" s="234"/>
      <c r="E847" s="233"/>
      <c r="F847" s="235"/>
      <c r="G847" s="227"/>
      <c r="H847" s="227"/>
    </row>
    <row r="848" spans="2:8" ht="15" customHeight="1">
      <c r="B848" s="233"/>
      <c r="C848" s="234"/>
      <c r="E848" s="233"/>
      <c r="F848" s="235"/>
      <c r="G848" s="227"/>
      <c r="H848" s="227"/>
    </row>
    <row r="849" spans="2:8" ht="15" customHeight="1">
      <c r="B849" s="233"/>
      <c r="C849" s="234"/>
      <c r="E849" s="233"/>
      <c r="F849" s="235"/>
      <c r="G849" s="227"/>
      <c r="H849" s="227"/>
    </row>
    <row r="850" spans="2:8" ht="15" customHeight="1">
      <c r="B850" s="233"/>
      <c r="C850" s="234"/>
      <c r="E850" s="233"/>
      <c r="F850" s="235"/>
      <c r="G850" s="227"/>
      <c r="H850" s="227"/>
    </row>
    <row r="851" spans="2:8" ht="15" customHeight="1">
      <c r="B851" s="233"/>
      <c r="C851" s="234"/>
      <c r="E851" s="233"/>
      <c r="F851" s="235"/>
      <c r="G851" s="227"/>
      <c r="H851" s="227"/>
    </row>
    <row r="852" spans="2:8" ht="15" customHeight="1">
      <c r="B852" s="233"/>
      <c r="C852" s="234"/>
      <c r="E852" s="233"/>
      <c r="F852" s="235"/>
      <c r="G852" s="227"/>
      <c r="H852" s="227"/>
    </row>
    <row r="853" spans="2:8" ht="15" customHeight="1">
      <c r="B853" s="233"/>
      <c r="C853" s="234"/>
      <c r="E853" s="233"/>
      <c r="F853" s="235"/>
      <c r="G853" s="227"/>
      <c r="H853" s="227"/>
    </row>
    <row r="854" spans="2:8" ht="15" customHeight="1">
      <c r="B854" s="233"/>
      <c r="C854" s="234"/>
      <c r="E854" s="233"/>
      <c r="F854" s="235"/>
      <c r="G854" s="227"/>
      <c r="H854" s="227"/>
    </row>
    <row r="855" spans="2:8" ht="15" customHeight="1">
      <c r="B855" s="233"/>
      <c r="C855" s="234"/>
      <c r="E855" s="233"/>
      <c r="F855" s="235"/>
      <c r="G855" s="227"/>
      <c r="H855" s="227"/>
    </row>
    <row r="856" spans="2:8" ht="15" customHeight="1">
      <c r="B856" s="233"/>
      <c r="C856" s="234"/>
      <c r="E856" s="233"/>
      <c r="F856" s="235"/>
      <c r="G856" s="227"/>
      <c r="H856" s="227"/>
    </row>
    <row r="857" spans="2:8" ht="15" customHeight="1">
      <c r="B857" s="233"/>
      <c r="C857" s="234"/>
      <c r="E857" s="233"/>
      <c r="F857" s="235"/>
      <c r="G857" s="227"/>
      <c r="H857" s="227"/>
    </row>
    <row r="858" spans="2:8" ht="15" customHeight="1">
      <c r="B858" s="233"/>
      <c r="C858" s="234"/>
      <c r="E858" s="233"/>
      <c r="F858" s="235"/>
      <c r="G858" s="227"/>
      <c r="H858" s="227"/>
    </row>
    <row r="859" spans="2:8" ht="15" customHeight="1">
      <c r="B859" s="233"/>
      <c r="C859" s="234"/>
      <c r="E859" s="233"/>
      <c r="F859" s="235"/>
      <c r="G859" s="227"/>
      <c r="H859" s="227"/>
    </row>
    <row r="860" spans="2:8" ht="15" customHeight="1">
      <c r="B860" s="233"/>
      <c r="C860" s="234"/>
      <c r="E860" s="233"/>
      <c r="F860" s="235"/>
      <c r="G860" s="227"/>
      <c r="H860" s="227"/>
    </row>
    <row r="861" spans="2:8" ht="15" customHeight="1">
      <c r="B861" s="233"/>
      <c r="C861" s="234"/>
      <c r="E861" s="233"/>
      <c r="F861" s="235"/>
      <c r="G861" s="227"/>
      <c r="H861" s="227"/>
    </row>
    <row r="862" spans="2:8" ht="15" customHeight="1">
      <c r="B862" s="233"/>
      <c r="C862" s="234"/>
      <c r="E862" s="233"/>
      <c r="F862" s="235"/>
      <c r="G862" s="227"/>
      <c r="H862" s="227"/>
    </row>
    <row r="863" spans="2:8" ht="15" customHeight="1">
      <c r="B863" s="233"/>
      <c r="C863" s="234"/>
      <c r="E863" s="233"/>
      <c r="F863" s="235"/>
      <c r="G863" s="227"/>
      <c r="H863" s="227"/>
    </row>
    <row r="864" spans="2:8" ht="15" customHeight="1">
      <c r="B864" s="233"/>
      <c r="C864" s="234"/>
      <c r="E864" s="233"/>
      <c r="F864" s="235"/>
      <c r="G864" s="227"/>
      <c r="H864" s="227"/>
    </row>
    <row r="865" spans="2:8" ht="15" customHeight="1">
      <c r="B865" s="233"/>
      <c r="C865" s="234"/>
      <c r="E865" s="233"/>
      <c r="F865" s="235"/>
      <c r="G865" s="227"/>
      <c r="H865" s="227"/>
    </row>
    <row r="866" spans="2:8" ht="15" customHeight="1">
      <c r="B866" s="233"/>
      <c r="C866" s="234"/>
      <c r="E866" s="233"/>
      <c r="F866" s="235"/>
      <c r="G866" s="227"/>
      <c r="H866" s="227"/>
    </row>
    <row r="867" spans="2:8" ht="15" customHeight="1">
      <c r="B867" s="233"/>
      <c r="C867" s="234"/>
      <c r="E867" s="233"/>
      <c r="F867" s="235"/>
      <c r="G867" s="227"/>
      <c r="H867" s="227"/>
    </row>
    <row r="868" spans="2:8" ht="15" customHeight="1">
      <c r="B868" s="233"/>
      <c r="C868" s="234"/>
      <c r="E868" s="233"/>
      <c r="F868" s="235"/>
      <c r="G868" s="227"/>
      <c r="H868" s="227"/>
    </row>
    <row r="869" spans="2:8" ht="15" customHeight="1">
      <c r="B869" s="233"/>
      <c r="C869" s="234"/>
      <c r="E869" s="233"/>
      <c r="F869" s="235"/>
      <c r="G869" s="227"/>
      <c r="H869" s="227"/>
    </row>
    <row r="870" spans="2:8" ht="15" customHeight="1">
      <c r="B870" s="233"/>
      <c r="C870" s="234"/>
      <c r="E870" s="233"/>
      <c r="F870" s="235"/>
      <c r="G870" s="227"/>
      <c r="H870" s="227"/>
    </row>
    <row r="871" spans="2:8" ht="15" customHeight="1">
      <c r="B871" s="233"/>
      <c r="C871" s="234"/>
      <c r="E871" s="233"/>
      <c r="F871" s="235"/>
      <c r="G871" s="227"/>
      <c r="H871" s="227"/>
    </row>
    <row r="872" spans="2:8" ht="15" customHeight="1">
      <c r="B872" s="233"/>
      <c r="C872" s="234"/>
      <c r="E872" s="233"/>
      <c r="F872" s="235"/>
      <c r="G872" s="227"/>
      <c r="H872" s="227"/>
    </row>
    <row r="873" spans="2:8" ht="15" customHeight="1">
      <c r="B873" s="233"/>
      <c r="C873" s="234"/>
      <c r="E873" s="233"/>
      <c r="F873" s="235"/>
      <c r="G873" s="227"/>
      <c r="H873" s="227"/>
    </row>
    <row r="874" spans="2:8" ht="15" customHeight="1">
      <c r="B874" s="233"/>
      <c r="C874" s="234"/>
      <c r="E874" s="233"/>
      <c r="F874" s="235"/>
      <c r="G874" s="227"/>
      <c r="H874" s="227"/>
    </row>
    <row r="875" spans="2:8" ht="15" customHeight="1">
      <c r="B875" s="233"/>
      <c r="C875" s="234"/>
      <c r="E875" s="233"/>
      <c r="F875" s="235"/>
      <c r="G875" s="227"/>
      <c r="H875" s="227"/>
    </row>
    <row r="876" spans="2:8" ht="15" customHeight="1">
      <c r="B876" s="233"/>
      <c r="C876" s="234"/>
      <c r="E876" s="233"/>
      <c r="F876" s="235"/>
      <c r="G876" s="227"/>
      <c r="H876" s="227"/>
    </row>
    <row r="877" spans="2:8" ht="15" customHeight="1">
      <c r="B877" s="233"/>
      <c r="C877" s="234"/>
      <c r="E877" s="233"/>
      <c r="F877" s="235"/>
      <c r="G877" s="227"/>
      <c r="H877" s="227"/>
    </row>
    <row r="878" spans="2:8" ht="15" customHeight="1">
      <c r="B878" s="233"/>
      <c r="C878" s="234"/>
      <c r="E878" s="233"/>
      <c r="F878" s="235"/>
      <c r="G878" s="227"/>
      <c r="H878" s="227"/>
    </row>
    <row r="879" spans="2:8" ht="15" customHeight="1">
      <c r="B879" s="233"/>
      <c r="C879" s="234"/>
      <c r="E879" s="233"/>
      <c r="F879" s="235"/>
      <c r="G879" s="227"/>
      <c r="H879" s="227"/>
    </row>
    <row r="880" spans="2:8" ht="15" customHeight="1">
      <c r="B880" s="233"/>
      <c r="C880" s="234"/>
      <c r="E880" s="233"/>
      <c r="F880" s="235"/>
      <c r="G880" s="227"/>
      <c r="H880" s="227"/>
    </row>
    <row r="881" spans="2:8" ht="15" customHeight="1">
      <c r="B881" s="233"/>
      <c r="C881" s="234"/>
      <c r="E881" s="233"/>
      <c r="F881" s="235"/>
      <c r="G881" s="227"/>
      <c r="H881" s="227"/>
    </row>
    <row r="882" spans="2:8" ht="15" customHeight="1">
      <c r="B882" s="233"/>
      <c r="C882" s="234"/>
      <c r="E882" s="233"/>
      <c r="F882" s="235"/>
      <c r="G882" s="227"/>
      <c r="H882" s="227"/>
    </row>
    <row r="883" spans="2:8" ht="15" customHeight="1">
      <c r="B883" s="233"/>
      <c r="C883" s="234"/>
      <c r="E883" s="233"/>
      <c r="F883" s="235"/>
      <c r="G883" s="227"/>
      <c r="H883" s="227"/>
    </row>
    <row r="884" spans="2:8" ht="15" customHeight="1">
      <c r="B884" s="233"/>
      <c r="C884" s="234"/>
      <c r="E884" s="233"/>
      <c r="F884" s="235"/>
      <c r="G884" s="227"/>
      <c r="H884" s="227"/>
    </row>
    <row r="885" spans="2:8" ht="15" customHeight="1">
      <c r="B885" s="233"/>
      <c r="C885" s="234"/>
      <c r="E885" s="233"/>
      <c r="F885" s="235"/>
      <c r="G885" s="227"/>
      <c r="H885" s="227"/>
    </row>
    <row r="886" spans="2:8" ht="15" customHeight="1">
      <c r="B886" s="233"/>
      <c r="C886" s="234"/>
      <c r="E886" s="233"/>
      <c r="F886" s="235"/>
      <c r="G886" s="227"/>
      <c r="H886" s="227"/>
    </row>
    <row r="887" spans="2:8" ht="15" customHeight="1">
      <c r="B887" s="233"/>
      <c r="C887" s="234"/>
      <c r="E887" s="233"/>
      <c r="F887" s="235"/>
      <c r="G887" s="227"/>
      <c r="H887" s="227"/>
    </row>
    <row r="888" spans="2:8" ht="15" customHeight="1">
      <c r="B888" s="233"/>
      <c r="C888" s="234"/>
      <c r="E888" s="233"/>
      <c r="F888" s="235"/>
      <c r="G888" s="227"/>
      <c r="H888" s="227"/>
    </row>
    <row r="889" spans="2:8" ht="15" customHeight="1">
      <c r="B889" s="233"/>
      <c r="C889" s="234"/>
      <c r="E889" s="233"/>
      <c r="F889" s="235"/>
      <c r="G889" s="227"/>
      <c r="H889" s="227"/>
    </row>
    <row r="890" spans="2:8" ht="15" customHeight="1">
      <c r="B890" s="233"/>
      <c r="C890" s="234"/>
      <c r="E890" s="233"/>
      <c r="F890" s="235"/>
      <c r="G890" s="227"/>
      <c r="H890" s="227"/>
    </row>
    <row r="891" spans="2:8" ht="15" customHeight="1">
      <c r="B891" s="233"/>
      <c r="C891" s="234"/>
      <c r="E891" s="233"/>
      <c r="F891" s="235"/>
      <c r="G891" s="227"/>
      <c r="H891" s="227"/>
    </row>
    <row r="892" spans="2:8" ht="15" customHeight="1">
      <c r="B892" s="233"/>
      <c r="C892" s="234"/>
      <c r="E892" s="233"/>
      <c r="F892" s="235"/>
      <c r="G892" s="227"/>
      <c r="H892" s="227"/>
    </row>
    <row r="893" spans="2:8" ht="15" customHeight="1">
      <c r="B893" s="233"/>
      <c r="C893" s="234"/>
      <c r="E893" s="233"/>
      <c r="F893" s="235"/>
      <c r="G893" s="227"/>
      <c r="H893" s="227"/>
    </row>
    <row r="894" spans="2:8" ht="15" customHeight="1">
      <c r="B894" s="233"/>
      <c r="C894" s="234"/>
      <c r="E894" s="233"/>
      <c r="F894" s="235"/>
      <c r="G894" s="227"/>
      <c r="H894" s="227"/>
    </row>
    <row r="895" spans="2:8" ht="15" customHeight="1">
      <c r="B895" s="233"/>
      <c r="C895" s="234"/>
      <c r="E895" s="233"/>
      <c r="F895" s="235"/>
      <c r="G895" s="227"/>
      <c r="H895" s="227"/>
    </row>
    <row r="896" spans="2:8" ht="15" customHeight="1">
      <c r="B896" s="233"/>
      <c r="C896" s="234"/>
      <c r="E896" s="233"/>
      <c r="F896" s="235"/>
      <c r="G896" s="227"/>
      <c r="H896" s="227"/>
    </row>
    <row r="897" spans="2:8" ht="15" customHeight="1">
      <c r="B897" s="233"/>
      <c r="C897" s="234"/>
      <c r="E897" s="233"/>
      <c r="F897" s="235"/>
      <c r="G897" s="227"/>
      <c r="H897" s="227"/>
    </row>
    <row r="898" spans="2:8" ht="15" customHeight="1">
      <c r="B898" s="233"/>
      <c r="C898" s="234"/>
      <c r="E898" s="233"/>
      <c r="F898" s="235"/>
      <c r="G898" s="227"/>
      <c r="H898" s="227"/>
    </row>
    <row r="899" spans="2:8" ht="15" customHeight="1">
      <c r="B899" s="233"/>
      <c r="C899" s="234"/>
      <c r="E899" s="233"/>
      <c r="F899" s="235"/>
      <c r="G899" s="227"/>
      <c r="H899" s="227"/>
    </row>
    <row r="900" spans="2:8" ht="15" customHeight="1">
      <c r="B900" s="233"/>
      <c r="C900" s="234"/>
      <c r="E900" s="233"/>
      <c r="F900" s="235"/>
      <c r="G900" s="227"/>
      <c r="H900" s="227"/>
    </row>
    <row r="901" spans="2:8" ht="15" customHeight="1">
      <c r="B901" s="233"/>
      <c r="C901" s="234"/>
      <c r="E901" s="233"/>
      <c r="F901" s="235"/>
      <c r="G901" s="227"/>
      <c r="H901" s="227"/>
    </row>
    <row r="902" spans="2:8" ht="15" customHeight="1">
      <c r="B902" s="233"/>
      <c r="C902" s="234"/>
      <c r="E902" s="233"/>
      <c r="F902" s="235"/>
      <c r="G902" s="227"/>
      <c r="H902" s="227"/>
    </row>
    <row r="903" spans="2:8" ht="15" customHeight="1">
      <c r="B903" s="233"/>
      <c r="C903" s="234"/>
      <c r="E903" s="233"/>
      <c r="F903" s="235"/>
      <c r="G903" s="227"/>
      <c r="H903" s="227"/>
    </row>
    <row r="904" spans="2:8" ht="15" customHeight="1">
      <c r="B904" s="233"/>
      <c r="C904" s="234"/>
      <c r="E904" s="233"/>
      <c r="F904" s="235"/>
      <c r="G904" s="227"/>
      <c r="H904" s="227"/>
    </row>
    <row r="905" spans="2:8" ht="15" customHeight="1">
      <c r="B905" s="233"/>
      <c r="C905" s="234"/>
      <c r="E905" s="233"/>
      <c r="F905" s="235"/>
      <c r="G905" s="227"/>
      <c r="H905" s="227"/>
    </row>
    <row r="906" spans="2:8" ht="15" customHeight="1">
      <c r="B906" s="233"/>
      <c r="C906" s="234"/>
      <c r="E906" s="233"/>
      <c r="F906" s="235"/>
      <c r="G906" s="227"/>
      <c r="H906" s="227"/>
    </row>
    <row r="907" spans="2:8" ht="15" customHeight="1">
      <c r="B907" s="233"/>
      <c r="C907" s="234"/>
      <c r="E907" s="233"/>
      <c r="F907" s="235"/>
      <c r="G907" s="227"/>
      <c r="H907" s="227"/>
    </row>
    <row r="908" spans="2:8" ht="15" customHeight="1">
      <c r="B908" s="233"/>
      <c r="C908" s="234"/>
      <c r="E908" s="233"/>
      <c r="F908" s="235"/>
      <c r="G908" s="227"/>
      <c r="H908" s="227"/>
    </row>
    <row r="909" spans="2:8" ht="15" customHeight="1">
      <c r="B909" s="233"/>
      <c r="C909" s="234"/>
      <c r="E909" s="233"/>
      <c r="F909" s="235"/>
      <c r="G909" s="227"/>
      <c r="H909" s="227"/>
    </row>
    <row r="910" spans="2:8" ht="15" customHeight="1">
      <c r="B910" s="233"/>
      <c r="C910" s="234"/>
      <c r="E910" s="233"/>
      <c r="F910" s="235"/>
      <c r="G910" s="227"/>
      <c r="H910" s="227"/>
    </row>
    <row r="911" spans="2:8" ht="15" customHeight="1">
      <c r="B911" s="233"/>
      <c r="C911" s="234"/>
      <c r="E911" s="233"/>
      <c r="F911" s="235"/>
      <c r="G911" s="227"/>
      <c r="H911" s="227"/>
    </row>
    <row r="912" spans="2:8" ht="15" customHeight="1">
      <c r="B912" s="233"/>
      <c r="C912" s="234"/>
      <c r="E912" s="233"/>
      <c r="F912" s="235"/>
      <c r="G912" s="227"/>
      <c r="H912" s="227"/>
    </row>
    <row r="913" spans="2:8" ht="15" customHeight="1">
      <c r="B913" s="233"/>
      <c r="C913" s="234"/>
      <c r="E913" s="233"/>
      <c r="F913" s="235"/>
      <c r="G913" s="227"/>
      <c r="H913" s="227"/>
    </row>
    <row r="914" spans="2:8" ht="15" customHeight="1">
      <c r="B914" s="233"/>
      <c r="C914" s="234"/>
      <c r="E914" s="233"/>
      <c r="F914" s="235"/>
      <c r="G914" s="227"/>
      <c r="H914" s="227"/>
    </row>
    <row r="915" spans="2:8" ht="15" customHeight="1">
      <c r="B915" s="233"/>
      <c r="C915" s="234"/>
      <c r="E915" s="233"/>
      <c r="F915" s="235"/>
      <c r="G915" s="227"/>
      <c r="H915" s="227"/>
    </row>
    <row r="916" spans="2:8" ht="15" customHeight="1">
      <c r="B916" s="233"/>
      <c r="C916" s="234"/>
      <c r="E916" s="233"/>
      <c r="F916" s="235"/>
      <c r="G916" s="227"/>
      <c r="H916" s="227"/>
    </row>
    <row r="917" spans="2:8" ht="15" customHeight="1">
      <c r="B917" s="233"/>
      <c r="C917" s="234"/>
      <c r="E917" s="233"/>
      <c r="F917" s="235"/>
      <c r="G917" s="227"/>
      <c r="H917" s="227"/>
    </row>
    <row r="918" spans="2:8" ht="15" customHeight="1">
      <c r="B918" s="233"/>
      <c r="C918" s="234"/>
      <c r="E918" s="233"/>
      <c r="F918" s="235"/>
      <c r="G918" s="227"/>
      <c r="H918" s="227"/>
    </row>
    <row r="919" spans="2:8" ht="15" customHeight="1">
      <c r="B919" s="233"/>
      <c r="C919" s="234"/>
      <c r="E919" s="233"/>
      <c r="F919" s="235"/>
      <c r="G919" s="227"/>
      <c r="H919" s="227"/>
    </row>
    <row r="920" spans="2:8" ht="15" customHeight="1">
      <c r="B920" s="233"/>
      <c r="C920" s="234"/>
      <c r="E920" s="233"/>
      <c r="F920" s="235"/>
      <c r="G920" s="227"/>
      <c r="H920" s="227"/>
    </row>
    <row r="921" spans="2:8" ht="15" customHeight="1">
      <c r="B921" s="233"/>
      <c r="C921" s="234"/>
      <c r="E921" s="233"/>
      <c r="F921" s="235"/>
      <c r="G921" s="227"/>
      <c r="H921" s="227"/>
    </row>
    <row r="922" spans="2:8" ht="15" customHeight="1">
      <c r="B922" s="233"/>
      <c r="C922" s="234"/>
      <c r="E922" s="233"/>
      <c r="F922" s="235"/>
      <c r="G922" s="227"/>
      <c r="H922" s="227"/>
    </row>
    <row r="923" spans="2:8" ht="15" customHeight="1">
      <c r="B923" s="233"/>
      <c r="C923" s="234"/>
      <c r="E923" s="233"/>
      <c r="F923" s="235"/>
      <c r="G923" s="227"/>
      <c r="H923" s="227"/>
    </row>
    <row r="924" spans="2:8" ht="15" customHeight="1">
      <c r="B924" s="233"/>
      <c r="C924" s="234"/>
      <c r="E924" s="233"/>
      <c r="F924" s="235"/>
      <c r="G924" s="227"/>
      <c r="H924" s="227"/>
    </row>
    <row r="925" spans="2:8" ht="15" customHeight="1">
      <c r="B925" s="233"/>
      <c r="C925" s="234"/>
      <c r="E925" s="233"/>
      <c r="F925" s="235"/>
      <c r="G925" s="227"/>
      <c r="H925" s="227"/>
    </row>
    <row r="926" spans="2:8" ht="15" customHeight="1">
      <c r="B926" s="233"/>
      <c r="C926" s="234"/>
      <c r="E926" s="233"/>
      <c r="F926" s="235"/>
      <c r="G926" s="227"/>
      <c r="H926" s="227"/>
    </row>
    <row r="927" spans="2:8" ht="15" customHeight="1">
      <c r="B927" s="233"/>
      <c r="C927" s="234"/>
      <c r="E927" s="233"/>
      <c r="F927" s="235"/>
      <c r="G927" s="227"/>
      <c r="H927" s="227"/>
    </row>
    <row r="928" spans="2:8" ht="15" customHeight="1">
      <c r="B928" s="233"/>
      <c r="C928" s="234"/>
      <c r="E928" s="233"/>
      <c r="F928" s="235"/>
      <c r="G928" s="227"/>
      <c r="H928" s="227"/>
    </row>
    <row r="929" spans="2:8" ht="15" customHeight="1">
      <c r="B929" s="233"/>
      <c r="C929" s="234"/>
      <c r="E929" s="233"/>
      <c r="F929" s="235"/>
      <c r="G929" s="227"/>
      <c r="H929" s="227"/>
    </row>
    <row r="930" spans="2:8" ht="15" customHeight="1">
      <c r="B930" s="233"/>
      <c r="C930" s="234"/>
      <c r="E930" s="233"/>
      <c r="F930" s="235"/>
      <c r="G930" s="227"/>
      <c r="H930" s="227"/>
    </row>
    <row r="931" spans="2:8" ht="15" customHeight="1">
      <c r="B931" s="233"/>
      <c r="C931" s="234"/>
      <c r="E931" s="233"/>
      <c r="F931" s="235"/>
      <c r="G931" s="227"/>
      <c r="H931" s="227"/>
    </row>
    <row r="932" spans="2:8" ht="15" customHeight="1">
      <c r="B932" s="233"/>
      <c r="C932" s="234"/>
      <c r="E932" s="233"/>
      <c r="F932" s="235"/>
      <c r="G932" s="227"/>
      <c r="H932" s="227"/>
    </row>
    <row r="933" spans="2:8" ht="15" customHeight="1">
      <c r="B933" s="233"/>
      <c r="C933" s="234"/>
      <c r="E933" s="233"/>
      <c r="F933" s="235"/>
      <c r="G933" s="227"/>
      <c r="H933" s="227"/>
    </row>
    <row r="934" spans="2:8" ht="15" customHeight="1">
      <c r="B934" s="233"/>
      <c r="C934" s="234"/>
      <c r="E934" s="233"/>
      <c r="F934" s="235"/>
      <c r="G934" s="227"/>
      <c r="H934" s="227"/>
    </row>
    <row r="935" spans="2:8" ht="15" customHeight="1">
      <c r="B935" s="233"/>
      <c r="C935" s="234"/>
      <c r="E935" s="233"/>
      <c r="F935" s="235"/>
      <c r="G935" s="227"/>
      <c r="H935" s="227"/>
    </row>
    <row r="936" spans="2:8" ht="15" customHeight="1">
      <c r="B936" s="233"/>
      <c r="C936" s="234"/>
      <c r="E936" s="233"/>
      <c r="F936" s="235"/>
      <c r="G936" s="227"/>
      <c r="H936" s="227"/>
    </row>
    <row r="937" spans="2:8" ht="15" customHeight="1">
      <c r="B937" s="233"/>
      <c r="C937" s="234"/>
      <c r="E937" s="233"/>
      <c r="F937" s="235"/>
      <c r="G937" s="227"/>
      <c r="H937" s="227"/>
    </row>
    <row r="938" spans="2:8" ht="15" customHeight="1">
      <c r="B938" s="233"/>
      <c r="C938" s="234"/>
      <c r="E938" s="233"/>
      <c r="F938" s="235"/>
      <c r="G938" s="227"/>
      <c r="H938" s="227"/>
    </row>
    <row r="939" spans="2:8" ht="15" customHeight="1">
      <c r="B939" s="233"/>
      <c r="C939" s="234"/>
      <c r="E939" s="233"/>
      <c r="F939" s="235"/>
      <c r="G939" s="227"/>
      <c r="H939" s="227"/>
    </row>
    <row r="940" spans="2:8" ht="15" customHeight="1">
      <c r="B940" s="233"/>
      <c r="C940" s="234"/>
      <c r="E940" s="233"/>
      <c r="F940" s="235"/>
      <c r="G940" s="227"/>
      <c r="H940" s="227"/>
    </row>
    <row r="941" spans="2:8" ht="15" customHeight="1">
      <c r="B941" s="233"/>
      <c r="C941" s="234"/>
      <c r="E941" s="233"/>
      <c r="F941" s="235"/>
      <c r="G941" s="227"/>
      <c r="H941" s="227"/>
    </row>
    <row r="942" spans="2:8" ht="15" customHeight="1">
      <c r="B942" s="233"/>
      <c r="C942" s="234"/>
      <c r="E942" s="233"/>
      <c r="F942" s="235"/>
      <c r="G942" s="227"/>
      <c r="H942" s="227"/>
    </row>
    <row r="943" spans="2:8" ht="15" customHeight="1">
      <c r="B943" s="233"/>
      <c r="C943" s="234"/>
      <c r="E943" s="233"/>
      <c r="F943" s="235"/>
      <c r="G943" s="227"/>
      <c r="H943" s="227"/>
    </row>
    <row r="944" spans="2:8" ht="15" customHeight="1">
      <c r="B944" s="233"/>
      <c r="C944" s="234"/>
      <c r="E944" s="233"/>
      <c r="F944" s="235"/>
      <c r="G944" s="227"/>
      <c r="H944" s="227"/>
    </row>
    <row r="945" spans="2:8" ht="15" customHeight="1">
      <c r="B945" s="233"/>
      <c r="C945" s="234"/>
      <c r="E945" s="233"/>
      <c r="F945" s="235"/>
      <c r="G945" s="227"/>
      <c r="H945" s="227"/>
    </row>
    <row r="946" spans="2:8" ht="15" customHeight="1">
      <c r="B946" s="233"/>
      <c r="C946" s="234"/>
      <c r="E946" s="233"/>
      <c r="F946" s="235"/>
      <c r="G946" s="227"/>
      <c r="H946" s="227"/>
    </row>
    <row r="947" spans="2:8" ht="15" customHeight="1">
      <c r="B947" s="233"/>
      <c r="C947" s="234"/>
      <c r="E947" s="233"/>
      <c r="F947" s="235"/>
      <c r="G947" s="227"/>
      <c r="H947" s="227"/>
    </row>
    <row r="948" spans="2:8" ht="15" customHeight="1">
      <c r="B948" s="233"/>
      <c r="C948" s="234"/>
      <c r="E948" s="233"/>
      <c r="F948" s="235"/>
      <c r="G948" s="227"/>
      <c r="H948" s="227"/>
    </row>
    <row r="949" spans="2:8" ht="15" customHeight="1">
      <c r="B949" s="233"/>
      <c r="C949" s="234"/>
      <c r="E949" s="233"/>
      <c r="F949" s="235"/>
      <c r="G949" s="227"/>
      <c r="H949" s="227"/>
    </row>
    <row r="950" spans="2:8" ht="15" customHeight="1">
      <c r="B950" s="233"/>
      <c r="C950" s="234"/>
      <c r="E950" s="233"/>
      <c r="F950" s="235"/>
      <c r="G950" s="227"/>
      <c r="H950" s="227"/>
    </row>
    <row r="951" spans="2:8" ht="15" customHeight="1">
      <c r="B951" s="233"/>
      <c r="C951" s="234"/>
      <c r="E951" s="233"/>
      <c r="F951" s="235"/>
      <c r="G951" s="227"/>
      <c r="H951" s="227"/>
    </row>
    <row r="952" spans="2:8" ht="15" customHeight="1">
      <c r="B952" s="233"/>
      <c r="C952" s="234"/>
      <c r="E952" s="233"/>
      <c r="F952" s="235"/>
      <c r="G952" s="227"/>
      <c r="H952" s="227"/>
    </row>
    <row r="953" spans="2:8" ht="15" customHeight="1">
      <c r="B953" s="233"/>
      <c r="C953" s="234"/>
      <c r="E953" s="233"/>
      <c r="F953" s="235"/>
      <c r="G953" s="227"/>
      <c r="H953" s="227"/>
    </row>
    <row r="954" spans="2:8" ht="15" customHeight="1">
      <c r="B954" s="233"/>
      <c r="C954" s="234"/>
      <c r="E954" s="233"/>
      <c r="F954" s="235"/>
      <c r="G954" s="227"/>
      <c r="H954" s="227"/>
    </row>
    <row r="955" spans="2:8" ht="15" customHeight="1">
      <c r="B955" s="233"/>
      <c r="C955" s="234"/>
      <c r="E955" s="233"/>
      <c r="F955" s="235"/>
      <c r="G955" s="227"/>
      <c r="H955" s="227"/>
    </row>
    <row r="956" spans="2:8" ht="15" customHeight="1">
      <c r="B956" s="233"/>
      <c r="C956" s="234"/>
      <c r="E956" s="233"/>
      <c r="F956" s="235"/>
      <c r="G956" s="227"/>
      <c r="H956" s="227"/>
    </row>
    <row r="957" spans="2:8" ht="15" customHeight="1">
      <c r="B957" s="233"/>
      <c r="C957" s="234"/>
      <c r="E957" s="233"/>
      <c r="F957" s="235"/>
      <c r="G957" s="227"/>
      <c r="H957" s="227"/>
    </row>
    <row r="958" spans="2:8" ht="15" customHeight="1">
      <c r="B958" s="233"/>
      <c r="C958" s="234"/>
      <c r="E958" s="233"/>
      <c r="F958" s="235"/>
      <c r="G958" s="227"/>
      <c r="H958" s="227"/>
    </row>
    <row r="959" spans="2:8" ht="15" customHeight="1">
      <c r="B959" s="233"/>
      <c r="C959" s="234"/>
      <c r="E959" s="233"/>
      <c r="F959" s="235"/>
      <c r="G959" s="227"/>
      <c r="H959" s="227"/>
    </row>
    <row r="960" spans="2:8" ht="15" customHeight="1">
      <c r="B960" s="233"/>
      <c r="C960" s="234"/>
      <c r="E960" s="233"/>
      <c r="F960" s="235"/>
      <c r="G960" s="227"/>
      <c r="H960" s="227"/>
    </row>
    <row r="961" spans="2:8" ht="15" customHeight="1">
      <c r="B961" s="233"/>
      <c r="C961" s="234"/>
      <c r="E961" s="233"/>
      <c r="F961" s="235"/>
      <c r="G961" s="227"/>
      <c r="H961" s="227"/>
    </row>
    <row r="962" spans="2:8" ht="15" customHeight="1">
      <c r="B962" s="233"/>
      <c r="C962" s="234"/>
      <c r="E962" s="233"/>
      <c r="F962" s="235"/>
      <c r="G962" s="227"/>
      <c r="H962" s="227"/>
    </row>
    <row r="963" spans="2:8" ht="15" customHeight="1">
      <c r="B963" s="233"/>
      <c r="C963" s="234"/>
      <c r="E963" s="233"/>
      <c r="F963" s="235"/>
      <c r="G963" s="227"/>
      <c r="H963" s="227"/>
    </row>
    <row r="964" spans="2:8" ht="15" customHeight="1">
      <c r="B964" s="233"/>
      <c r="C964" s="234"/>
      <c r="E964" s="233"/>
      <c r="F964" s="235"/>
      <c r="G964" s="227"/>
      <c r="H964" s="227"/>
    </row>
    <row r="965" spans="2:8" ht="15" customHeight="1">
      <c r="B965" s="233"/>
      <c r="C965" s="234"/>
      <c r="E965" s="233"/>
      <c r="F965" s="235"/>
      <c r="G965" s="227"/>
      <c r="H965" s="227"/>
    </row>
    <row r="966" spans="2:8" ht="15" customHeight="1">
      <c r="B966" s="233"/>
      <c r="C966" s="234"/>
      <c r="E966" s="233"/>
      <c r="F966" s="235"/>
      <c r="G966" s="227"/>
      <c r="H966" s="227"/>
    </row>
    <row r="967" spans="2:8" ht="15" customHeight="1">
      <c r="B967" s="233"/>
      <c r="C967" s="234"/>
      <c r="E967" s="233"/>
      <c r="F967" s="235"/>
      <c r="G967" s="227"/>
      <c r="H967" s="227"/>
    </row>
    <row r="968" spans="2:8" ht="15" customHeight="1">
      <c r="B968" s="233"/>
      <c r="C968" s="234"/>
      <c r="E968" s="233"/>
      <c r="F968" s="235"/>
      <c r="G968" s="227"/>
      <c r="H968" s="227"/>
    </row>
    <row r="969" spans="2:8" ht="15" customHeight="1">
      <c r="B969" s="233"/>
      <c r="C969" s="234"/>
      <c r="E969" s="233"/>
      <c r="F969" s="235"/>
      <c r="G969" s="227"/>
      <c r="H969" s="227"/>
    </row>
    <row r="970" spans="2:8" ht="15" customHeight="1">
      <c r="B970" s="233"/>
      <c r="C970" s="234"/>
      <c r="E970" s="233"/>
      <c r="F970" s="235"/>
      <c r="G970" s="227"/>
      <c r="H970" s="227"/>
    </row>
    <row r="971" spans="2:8" ht="15" customHeight="1">
      <c r="B971" s="233"/>
      <c r="C971" s="234"/>
      <c r="E971" s="233"/>
      <c r="F971" s="235"/>
      <c r="G971" s="227"/>
      <c r="H971" s="227"/>
    </row>
    <row r="972" spans="2:8" ht="15" customHeight="1">
      <c r="B972" s="233"/>
      <c r="C972" s="234"/>
      <c r="E972" s="233"/>
      <c r="F972" s="235"/>
      <c r="G972" s="227"/>
      <c r="H972" s="227"/>
    </row>
    <row r="973" spans="2:8" ht="15" customHeight="1">
      <c r="B973" s="233"/>
      <c r="C973" s="234"/>
      <c r="E973" s="233"/>
      <c r="F973" s="235"/>
      <c r="G973" s="227"/>
      <c r="H973" s="227"/>
    </row>
    <row r="974" spans="2:8" ht="15" customHeight="1">
      <c r="B974" s="233"/>
      <c r="C974" s="234"/>
      <c r="E974" s="233"/>
      <c r="F974" s="235"/>
      <c r="G974" s="227"/>
      <c r="H974" s="227"/>
    </row>
    <row r="975" spans="2:8" ht="15" customHeight="1">
      <c r="B975" s="233"/>
      <c r="C975" s="234"/>
      <c r="E975" s="233"/>
      <c r="F975" s="235"/>
      <c r="G975" s="227"/>
      <c r="H975" s="227"/>
    </row>
    <row r="976" spans="2:8" ht="15" customHeight="1">
      <c r="B976" s="233"/>
      <c r="C976" s="234"/>
      <c r="E976" s="233"/>
      <c r="F976" s="235"/>
      <c r="G976" s="227"/>
      <c r="H976" s="227"/>
    </row>
    <row r="977" spans="2:8" ht="15" customHeight="1">
      <c r="B977" s="233"/>
      <c r="C977" s="234"/>
      <c r="E977" s="233"/>
      <c r="F977" s="235"/>
      <c r="G977" s="227"/>
      <c r="H977" s="227"/>
    </row>
    <row r="978" spans="2:8" ht="15" customHeight="1">
      <c r="B978" s="233"/>
      <c r="C978" s="234"/>
      <c r="E978" s="233"/>
      <c r="F978" s="235"/>
      <c r="G978" s="227"/>
      <c r="H978" s="227"/>
    </row>
    <row r="979" spans="2:8" ht="15" customHeight="1">
      <c r="B979" s="233"/>
      <c r="C979" s="234"/>
      <c r="E979" s="233"/>
      <c r="F979" s="235"/>
      <c r="G979" s="227"/>
      <c r="H979" s="227"/>
    </row>
    <row r="980" spans="2:8" ht="15" customHeight="1">
      <c r="B980" s="233"/>
      <c r="C980" s="234"/>
      <c r="E980" s="233"/>
      <c r="F980" s="235"/>
      <c r="G980" s="227"/>
      <c r="H980" s="227"/>
    </row>
    <row r="981" spans="2:8" ht="15" customHeight="1">
      <c r="B981" s="233"/>
      <c r="C981" s="234"/>
      <c r="E981" s="233"/>
      <c r="F981" s="235"/>
      <c r="G981" s="227"/>
      <c r="H981" s="227"/>
    </row>
    <row r="982" spans="2:8" ht="15" customHeight="1">
      <c r="B982" s="233"/>
      <c r="C982" s="234"/>
      <c r="E982" s="233"/>
      <c r="F982" s="235"/>
      <c r="G982" s="227"/>
      <c r="H982" s="227"/>
    </row>
    <row r="983" spans="2:8" ht="15" customHeight="1">
      <c r="B983" s="233"/>
      <c r="C983" s="234"/>
      <c r="E983" s="233"/>
      <c r="F983" s="235"/>
      <c r="G983" s="227"/>
      <c r="H983" s="227"/>
    </row>
    <row r="984" spans="2:8" ht="15" customHeight="1">
      <c r="B984" s="233"/>
      <c r="C984" s="234"/>
      <c r="E984" s="233"/>
      <c r="F984" s="235"/>
      <c r="G984" s="227"/>
      <c r="H984" s="227"/>
    </row>
    <row r="985" spans="2:8" ht="15" customHeight="1">
      <c r="B985" s="233"/>
      <c r="C985" s="234"/>
      <c r="E985" s="233"/>
      <c r="F985" s="235"/>
      <c r="G985" s="227"/>
      <c r="H985" s="227"/>
    </row>
    <row r="986" spans="2:8" ht="15" customHeight="1">
      <c r="B986" s="233"/>
      <c r="C986" s="234"/>
      <c r="E986" s="233"/>
      <c r="F986" s="235"/>
      <c r="G986" s="227"/>
      <c r="H986" s="227"/>
    </row>
    <row r="987" spans="2:8" ht="15" customHeight="1">
      <c r="B987" s="233"/>
      <c r="C987" s="234"/>
      <c r="E987" s="233"/>
      <c r="F987" s="235"/>
      <c r="G987" s="227"/>
      <c r="H987" s="227"/>
    </row>
    <row r="988" spans="2:8" ht="15" customHeight="1">
      <c r="B988" s="233"/>
      <c r="C988" s="234"/>
      <c r="E988" s="233"/>
      <c r="F988" s="235"/>
      <c r="G988" s="227"/>
      <c r="H988" s="227"/>
    </row>
    <row r="989" spans="2:8" ht="15" customHeight="1">
      <c r="B989" s="233"/>
      <c r="C989" s="234"/>
      <c r="E989" s="233"/>
      <c r="F989" s="235"/>
      <c r="G989" s="227"/>
      <c r="H989" s="227"/>
    </row>
    <row r="990" spans="2:8" ht="15" customHeight="1">
      <c r="B990" s="233"/>
      <c r="C990" s="234"/>
      <c r="E990" s="233"/>
      <c r="F990" s="235"/>
      <c r="G990" s="227"/>
      <c r="H990" s="227"/>
    </row>
    <row r="991" spans="2:8" ht="15" customHeight="1">
      <c r="B991" s="233"/>
      <c r="C991" s="234"/>
      <c r="E991" s="233"/>
      <c r="F991" s="235"/>
      <c r="G991" s="227"/>
      <c r="H991" s="227"/>
    </row>
    <row r="992" spans="2:8" ht="15" customHeight="1">
      <c r="B992" s="233"/>
      <c r="C992" s="234"/>
      <c r="E992" s="233"/>
      <c r="F992" s="235"/>
      <c r="G992" s="227"/>
      <c r="H992" s="227"/>
    </row>
    <row r="993" spans="2:8" ht="15" customHeight="1">
      <c r="B993" s="233"/>
      <c r="C993" s="234"/>
      <c r="E993" s="233"/>
      <c r="F993" s="235"/>
      <c r="G993" s="227"/>
      <c r="H993" s="227"/>
    </row>
    <row r="994" spans="2:8" ht="15" customHeight="1">
      <c r="B994" s="233"/>
      <c r="C994" s="234"/>
      <c r="E994" s="233"/>
      <c r="F994" s="235"/>
      <c r="G994" s="227"/>
      <c r="H994" s="227"/>
    </row>
    <row r="995" spans="2:8" ht="15" customHeight="1">
      <c r="B995" s="233"/>
      <c r="C995" s="234"/>
      <c r="E995" s="233"/>
      <c r="F995" s="235"/>
      <c r="G995" s="227"/>
      <c r="H995" s="227"/>
    </row>
    <row r="996" spans="2:8" ht="15" customHeight="1">
      <c r="B996" s="233"/>
      <c r="C996" s="234"/>
      <c r="E996" s="233"/>
      <c r="F996" s="235"/>
      <c r="G996" s="227"/>
      <c r="H996" s="227"/>
    </row>
    <row r="997" spans="2:8" ht="15" customHeight="1">
      <c r="B997" s="233"/>
      <c r="C997" s="234"/>
      <c r="E997" s="233"/>
      <c r="F997" s="235"/>
      <c r="G997" s="227"/>
      <c r="H997" s="227"/>
    </row>
    <row r="998" spans="2:8" ht="15" customHeight="1">
      <c r="B998" s="233"/>
      <c r="C998" s="234"/>
      <c r="E998" s="233"/>
      <c r="F998" s="235"/>
      <c r="G998" s="227"/>
      <c r="H998" s="227"/>
    </row>
    <row r="999" spans="2:8" ht="15" customHeight="1">
      <c r="B999" s="233"/>
      <c r="C999" s="234"/>
      <c r="E999" s="233"/>
      <c r="F999" s="235"/>
      <c r="G999" s="227"/>
      <c r="H999" s="227"/>
    </row>
    <row r="1000" spans="2:8" ht="15" customHeight="1">
      <c r="B1000" s="233"/>
      <c r="C1000" s="234"/>
      <c r="E1000" s="233"/>
      <c r="F1000" s="235"/>
      <c r="G1000" s="227"/>
      <c r="H1000" s="227"/>
    </row>
    <row r="1001" spans="2:8" ht="15" customHeight="1">
      <c r="B1001" s="233"/>
      <c r="C1001" s="234"/>
      <c r="E1001" s="233"/>
      <c r="F1001" s="235"/>
      <c r="G1001" s="227"/>
      <c r="H1001" s="227"/>
    </row>
    <row r="1002" spans="2:8" ht="15" customHeight="1">
      <c r="B1002" s="233"/>
      <c r="C1002" s="234"/>
      <c r="E1002" s="233"/>
      <c r="F1002" s="235"/>
      <c r="G1002" s="227"/>
      <c r="H1002" s="227"/>
    </row>
    <row r="1003" spans="2:8" ht="15" customHeight="1">
      <c r="B1003" s="233"/>
      <c r="C1003" s="234"/>
      <c r="E1003" s="233"/>
      <c r="F1003" s="235"/>
      <c r="G1003" s="227"/>
      <c r="H1003" s="227"/>
    </row>
    <row r="1004" spans="2:8" ht="15" customHeight="1">
      <c r="B1004" s="233"/>
      <c r="C1004" s="234"/>
      <c r="E1004" s="233"/>
      <c r="F1004" s="235"/>
      <c r="G1004" s="227"/>
      <c r="H1004" s="227"/>
    </row>
    <row r="1005" spans="2:8" ht="15" customHeight="1">
      <c r="B1005" s="233"/>
      <c r="C1005" s="234"/>
      <c r="E1005" s="233"/>
      <c r="F1005" s="235"/>
      <c r="G1005" s="227"/>
      <c r="H1005" s="227"/>
    </row>
    <row r="1006" spans="2:8" ht="15" customHeight="1">
      <c r="B1006" s="233"/>
      <c r="C1006" s="234"/>
      <c r="E1006" s="233"/>
      <c r="F1006" s="235"/>
      <c r="G1006" s="227"/>
      <c r="H1006" s="227"/>
    </row>
    <row r="1007" spans="2:8" ht="15" customHeight="1">
      <c r="B1007" s="233"/>
      <c r="C1007" s="234"/>
      <c r="E1007" s="233"/>
      <c r="F1007" s="235"/>
      <c r="G1007" s="227"/>
      <c r="H1007" s="227"/>
    </row>
    <row r="1008" spans="2:8" ht="15" customHeight="1">
      <c r="B1008" s="233"/>
      <c r="C1008" s="234"/>
      <c r="E1008" s="233"/>
      <c r="F1008" s="235"/>
      <c r="G1008" s="227"/>
      <c r="H1008" s="227"/>
    </row>
    <row r="1009" spans="2:8" ht="15" customHeight="1">
      <c r="B1009" s="233"/>
      <c r="C1009" s="234"/>
      <c r="E1009" s="233"/>
      <c r="F1009" s="235"/>
      <c r="G1009" s="227"/>
      <c r="H1009" s="227"/>
    </row>
    <row r="1010" spans="2:8" ht="15" customHeight="1">
      <c r="B1010" s="233"/>
      <c r="C1010" s="234"/>
      <c r="E1010" s="233"/>
      <c r="F1010" s="235"/>
      <c r="G1010" s="227"/>
      <c r="H1010" s="227"/>
    </row>
    <row r="1011" spans="2:8" ht="15" customHeight="1">
      <c r="B1011" s="233"/>
      <c r="C1011" s="234"/>
      <c r="E1011" s="233"/>
      <c r="F1011" s="235"/>
      <c r="G1011" s="227"/>
      <c r="H1011" s="227"/>
    </row>
    <row r="1012" spans="2:8" ht="15" customHeight="1">
      <c r="B1012" s="233"/>
      <c r="C1012" s="234"/>
      <c r="E1012" s="233"/>
      <c r="F1012" s="235"/>
      <c r="G1012" s="227"/>
      <c r="H1012" s="227"/>
    </row>
    <row r="1013" spans="2:8" ht="15" customHeight="1">
      <c r="B1013" s="233"/>
      <c r="C1013" s="234"/>
      <c r="E1013" s="233"/>
      <c r="F1013" s="235"/>
      <c r="G1013" s="227"/>
      <c r="H1013" s="227"/>
    </row>
    <row r="1014" spans="2:8" ht="15" customHeight="1">
      <c r="B1014" s="233"/>
      <c r="C1014" s="234"/>
      <c r="E1014" s="233"/>
      <c r="F1014" s="235"/>
      <c r="G1014" s="227"/>
      <c r="H1014" s="227"/>
    </row>
    <row r="1015" spans="2:8" ht="15" customHeight="1">
      <c r="B1015" s="233"/>
      <c r="C1015" s="234"/>
      <c r="E1015" s="233"/>
      <c r="F1015" s="235"/>
      <c r="G1015" s="227"/>
      <c r="H1015" s="227"/>
    </row>
    <row r="1016" spans="2:8" ht="15" customHeight="1">
      <c r="B1016" s="233"/>
      <c r="C1016" s="234"/>
      <c r="E1016" s="233"/>
      <c r="F1016" s="235"/>
      <c r="G1016" s="227"/>
      <c r="H1016" s="227"/>
    </row>
    <row r="1017" spans="2:8" ht="15" customHeight="1">
      <c r="B1017" s="233"/>
      <c r="C1017" s="234"/>
      <c r="E1017" s="233"/>
      <c r="F1017" s="235"/>
      <c r="G1017" s="227"/>
      <c r="H1017" s="227"/>
    </row>
    <row r="1018" spans="2:8" ht="15" customHeight="1">
      <c r="B1018" s="233"/>
      <c r="C1018" s="234"/>
      <c r="E1018" s="233"/>
      <c r="F1018" s="235"/>
      <c r="G1018" s="227"/>
      <c r="H1018" s="227"/>
    </row>
    <row r="1019" spans="2:8" ht="15" customHeight="1">
      <c r="B1019" s="233"/>
      <c r="C1019" s="234"/>
      <c r="E1019" s="233"/>
      <c r="F1019" s="235"/>
      <c r="G1019" s="227"/>
      <c r="H1019" s="227"/>
    </row>
    <row r="1020" spans="2:8" ht="15" customHeight="1">
      <c r="B1020" s="233"/>
      <c r="C1020" s="234"/>
      <c r="E1020" s="233"/>
      <c r="F1020" s="235"/>
      <c r="G1020" s="227"/>
      <c r="H1020" s="227"/>
    </row>
    <row r="1021" spans="2:8" ht="15" customHeight="1">
      <c r="B1021" s="233"/>
      <c r="C1021" s="234"/>
      <c r="E1021" s="233"/>
      <c r="F1021" s="235"/>
      <c r="G1021" s="227"/>
      <c r="H1021" s="227"/>
    </row>
    <row r="1022" spans="2:8" ht="15" customHeight="1">
      <c r="B1022" s="233"/>
      <c r="C1022" s="234"/>
      <c r="E1022" s="233"/>
      <c r="F1022" s="235"/>
      <c r="G1022" s="227"/>
      <c r="H1022" s="227"/>
    </row>
    <row r="1023" spans="2:8" ht="15" customHeight="1">
      <c r="B1023" s="233"/>
      <c r="C1023" s="234"/>
      <c r="E1023" s="233"/>
      <c r="F1023" s="235"/>
      <c r="G1023" s="227"/>
      <c r="H1023" s="227"/>
    </row>
    <row r="1024" spans="2:8" ht="15" customHeight="1">
      <c r="B1024" s="233"/>
      <c r="C1024" s="234"/>
      <c r="E1024" s="233"/>
      <c r="F1024" s="235"/>
      <c r="G1024" s="227"/>
      <c r="H1024" s="227"/>
    </row>
    <row r="1025" spans="2:8" ht="15" customHeight="1">
      <c r="B1025" s="233"/>
      <c r="C1025" s="234"/>
      <c r="E1025" s="233"/>
      <c r="F1025" s="235"/>
      <c r="G1025" s="227"/>
      <c r="H1025" s="227"/>
    </row>
    <row r="1026" spans="2:8" ht="15" customHeight="1">
      <c r="B1026" s="233"/>
      <c r="C1026" s="234"/>
      <c r="E1026" s="233"/>
      <c r="F1026" s="235"/>
      <c r="G1026" s="227"/>
      <c r="H1026" s="227"/>
    </row>
    <row r="1027" spans="2:8" ht="15" customHeight="1">
      <c r="B1027" s="233"/>
      <c r="C1027" s="234"/>
      <c r="E1027" s="233"/>
      <c r="F1027" s="235"/>
      <c r="G1027" s="227"/>
      <c r="H1027" s="227"/>
    </row>
    <row r="1028" spans="2:8" ht="15" customHeight="1">
      <c r="B1028" s="233"/>
      <c r="C1028" s="234"/>
      <c r="E1028" s="233"/>
      <c r="F1028" s="235"/>
      <c r="G1028" s="227"/>
      <c r="H1028" s="227"/>
    </row>
    <row r="1029" spans="2:8" ht="15" customHeight="1">
      <c r="B1029" s="233"/>
      <c r="C1029" s="234"/>
      <c r="E1029" s="233"/>
      <c r="F1029" s="235"/>
      <c r="G1029" s="227"/>
      <c r="H1029" s="227"/>
    </row>
    <row r="1030" spans="2:8" ht="15" customHeight="1">
      <c r="B1030" s="233"/>
      <c r="C1030" s="234"/>
      <c r="E1030" s="233"/>
      <c r="F1030" s="235"/>
      <c r="G1030" s="227"/>
      <c r="H1030" s="227"/>
    </row>
    <row r="1031" spans="2:8" ht="15" customHeight="1">
      <c r="B1031" s="233"/>
      <c r="C1031" s="234"/>
      <c r="E1031" s="233"/>
      <c r="F1031" s="235"/>
      <c r="G1031" s="227"/>
      <c r="H1031" s="227"/>
    </row>
    <row r="1032" spans="2:8" ht="15" customHeight="1">
      <c r="B1032" s="233"/>
      <c r="C1032" s="234"/>
      <c r="E1032" s="233"/>
      <c r="F1032" s="235"/>
      <c r="G1032" s="227"/>
      <c r="H1032" s="227"/>
    </row>
    <row r="1033" spans="2:8" ht="15" customHeight="1">
      <c r="B1033" s="233"/>
      <c r="C1033" s="234"/>
      <c r="E1033" s="233"/>
      <c r="F1033" s="235"/>
      <c r="G1033" s="227"/>
      <c r="H1033" s="227"/>
    </row>
    <row r="1034" spans="2:8" ht="15" customHeight="1">
      <c r="B1034" s="233"/>
      <c r="C1034" s="234"/>
      <c r="E1034" s="233"/>
      <c r="F1034" s="235"/>
      <c r="G1034" s="227"/>
      <c r="H1034" s="227"/>
    </row>
    <row r="1035" spans="2:8" ht="15" customHeight="1">
      <c r="B1035" s="233"/>
      <c r="C1035" s="234"/>
      <c r="E1035" s="233"/>
      <c r="F1035" s="235"/>
      <c r="G1035" s="227"/>
      <c r="H1035" s="227"/>
    </row>
    <row r="1036" spans="2:8" ht="15" customHeight="1">
      <c r="B1036" s="233"/>
      <c r="C1036" s="234"/>
      <c r="E1036" s="233"/>
      <c r="F1036" s="235"/>
      <c r="G1036" s="227"/>
      <c r="H1036" s="227"/>
    </row>
    <row r="1037" spans="2:8" ht="15" customHeight="1">
      <c r="B1037" s="233"/>
      <c r="C1037" s="234"/>
      <c r="E1037" s="233"/>
      <c r="F1037" s="235"/>
      <c r="G1037" s="227"/>
      <c r="H1037" s="227"/>
    </row>
    <row r="1038" spans="2:8" ht="15" customHeight="1">
      <c r="B1038" s="233"/>
      <c r="C1038" s="234"/>
      <c r="E1038" s="233"/>
      <c r="F1038" s="235"/>
      <c r="G1038" s="227"/>
      <c r="H1038" s="227"/>
    </row>
    <row r="1039" spans="2:8" ht="15" customHeight="1">
      <c r="B1039" s="233"/>
      <c r="C1039" s="234"/>
      <c r="E1039" s="233"/>
      <c r="F1039" s="235"/>
      <c r="G1039" s="227"/>
      <c r="H1039" s="227"/>
    </row>
    <row r="1040" spans="2:8" ht="15" customHeight="1">
      <c r="B1040" s="233"/>
      <c r="C1040" s="234"/>
      <c r="E1040" s="233"/>
      <c r="F1040" s="235"/>
      <c r="G1040" s="227"/>
      <c r="H1040" s="227"/>
    </row>
    <row r="1041" spans="2:8" ht="15" customHeight="1">
      <c r="B1041" s="233"/>
      <c r="C1041" s="234"/>
      <c r="E1041" s="233"/>
      <c r="F1041" s="235"/>
      <c r="G1041" s="227"/>
      <c r="H1041" s="227"/>
    </row>
    <row r="1042" spans="2:8" ht="15" customHeight="1">
      <c r="B1042" s="233"/>
      <c r="C1042" s="234"/>
      <c r="E1042" s="233"/>
      <c r="F1042" s="235"/>
      <c r="G1042" s="227"/>
      <c r="H1042" s="227"/>
    </row>
    <row r="1043" spans="2:8" ht="15" customHeight="1">
      <c r="B1043" s="233"/>
      <c r="C1043" s="234"/>
      <c r="E1043" s="233"/>
      <c r="F1043" s="235"/>
      <c r="G1043" s="227"/>
      <c r="H1043" s="227"/>
    </row>
    <row r="1044" spans="2:8" ht="15" customHeight="1">
      <c r="B1044" s="233"/>
      <c r="C1044" s="234"/>
      <c r="E1044" s="233"/>
      <c r="F1044" s="235"/>
      <c r="G1044" s="227"/>
      <c r="H1044" s="227"/>
    </row>
    <row r="1045" spans="2:8" ht="15" customHeight="1">
      <c r="B1045" s="233"/>
      <c r="C1045" s="234"/>
      <c r="E1045" s="233"/>
      <c r="F1045" s="235"/>
      <c r="G1045" s="227"/>
      <c r="H1045" s="227"/>
    </row>
    <row r="1046" spans="2:8" ht="15" customHeight="1">
      <c r="B1046" s="233"/>
      <c r="C1046" s="234"/>
      <c r="E1046" s="233"/>
      <c r="F1046" s="235"/>
      <c r="G1046" s="227"/>
      <c r="H1046" s="227"/>
    </row>
    <row r="1047" spans="2:8" ht="15" customHeight="1">
      <c r="B1047" s="233"/>
      <c r="C1047" s="234"/>
      <c r="E1047" s="233"/>
      <c r="F1047" s="235"/>
      <c r="G1047" s="227"/>
      <c r="H1047" s="227"/>
    </row>
    <row r="1048" spans="2:8" ht="15" customHeight="1">
      <c r="B1048" s="233"/>
      <c r="C1048" s="234"/>
      <c r="E1048" s="233"/>
      <c r="F1048" s="235"/>
      <c r="G1048" s="227"/>
      <c r="H1048" s="227"/>
    </row>
    <row r="1049" spans="2:8" ht="15" customHeight="1">
      <c r="B1049" s="233"/>
      <c r="C1049" s="234"/>
      <c r="E1049" s="233"/>
      <c r="F1049" s="235"/>
      <c r="G1049" s="227"/>
      <c r="H1049" s="227"/>
    </row>
    <row r="1050" spans="2:8" ht="15" customHeight="1">
      <c r="B1050" s="233"/>
      <c r="C1050" s="234"/>
      <c r="E1050" s="233"/>
      <c r="F1050" s="235"/>
      <c r="G1050" s="227"/>
      <c r="H1050" s="227"/>
    </row>
    <row r="1051" spans="2:8" ht="15" customHeight="1">
      <c r="B1051" s="233"/>
      <c r="C1051" s="234"/>
      <c r="E1051" s="233"/>
      <c r="F1051" s="235"/>
      <c r="G1051" s="227"/>
      <c r="H1051" s="227"/>
    </row>
    <row r="1052" spans="2:8" ht="15" customHeight="1">
      <c r="B1052" s="233"/>
      <c r="C1052" s="234"/>
      <c r="E1052" s="233"/>
      <c r="F1052" s="235"/>
      <c r="G1052" s="227"/>
      <c r="H1052" s="227"/>
    </row>
    <row r="1053" spans="2:8" ht="15" customHeight="1">
      <c r="B1053" s="233"/>
      <c r="C1053" s="234"/>
      <c r="E1053" s="233"/>
      <c r="F1053" s="235"/>
      <c r="G1053" s="227"/>
      <c r="H1053" s="227"/>
    </row>
    <row r="1054" spans="2:8" ht="15" customHeight="1">
      <c r="B1054" s="233"/>
      <c r="C1054" s="234"/>
      <c r="E1054" s="233"/>
      <c r="F1054" s="235"/>
      <c r="G1054" s="227"/>
      <c r="H1054" s="227"/>
    </row>
    <row r="1055" spans="2:8" ht="15" customHeight="1">
      <c r="B1055" s="233"/>
      <c r="C1055" s="234"/>
      <c r="E1055" s="233"/>
      <c r="F1055" s="235"/>
      <c r="G1055" s="227"/>
      <c r="H1055" s="227"/>
    </row>
    <row r="1056" spans="2:8" ht="15" customHeight="1">
      <c r="B1056" s="233"/>
      <c r="C1056" s="234"/>
      <c r="E1056" s="233"/>
      <c r="F1056" s="235"/>
      <c r="G1056" s="227"/>
      <c r="H1056" s="227"/>
    </row>
    <row r="1057" spans="2:8" ht="15" customHeight="1">
      <c r="B1057" s="233"/>
      <c r="C1057" s="234"/>
      <c r="E1057" s="233"/>
      <c r="F1057" s="235"/>
      <c r="G1057" s="227"/>
      <c r="H1057" s="227"/>
    </row>
    <row r="1058" spans="2:8" ht="15" customHeight="1">
      <c r="B1058" s="233"/>
      <c r="C1058" s="234"/>
      <c r="E1058" s="233"/>
      <c r="F1058" s="235"/>
      <c r="G1058" s="227"/>
      <c r="H1058" s="227"/>
    </row>
    <row r="1059" spans="2:8" ht="15" customHeight="1">
      <c r="B1059" s="233"/>
      <c r="C1059" s="234"/>
      <c r="E1059" s="233"/>
      <c r="F1059" s="235"/>
      <c r="G1059" s="227"/>
      <c r="H1059" s="227"/>
    </row>
    <row r="1060" spans="2:8" ht="15" customHeight="1">
      <c r="B1060" s="233"/>
      <c r="C1060" s="234"/>
      <c r="E1060" s="233"/>
      <c r="F1060" s="235"/>
      <c r="G1060" s="227"/>
      <c r="H1060" s="227"/>
    </row>
    <row r="1061" spans="2:8" ht="15" customHeight="1">
      <c r="B1061" s="233"/>
      <c r="C1061" s="234"/>
      <c r="E1061" s="233"/>
      <c r="F1061" s="235"/>
      <c r="G1061" s="227"/>
      <c r="H1061" s="227"/>
    </row>
    <row r="1062" spans="2:8" ht="15" customHeight="1">
      <c r="B1062" s="233"/>
      <c r="C1062" s="234"/>
      <c r="E1062" s="233"/>
      <c r="F1062" s="235"/>
      <c r="G1062" s="227"/>
      <c r="H1062" s="227"/>
    </row>
    <row r="1063" spans="2:8" ht="15" customHeight="1">
      <c r="B1063" s="233"/>
      <c r="C1063" s="234"/>
      <c r="E1063" s="233"/>
      <c r="F1063" s="235"/>
      <c r="G1063" s="227"/>
      <c r="H1063" s="227"/>
    </row>
    <row r="1064" spans="2:8" ht="15" customHeight="1">
      <c r="B1064" s="233"/>
      <c r="C1064" s="234"/>
      <c r="E1064" s="233"/>
      <c r="F1064" s="235"/>
      <c r="G1064" s="227"/>
      <c r="H1064" s="227"/>
    </row>
    <row r="1065" spans="2:8" ht="15" customHeight="1">
      <c r="B1065" s="233"/>
      <c r="C1065" s="234"/>
      <c r="E1065" s="233"/>
      <c r="F1065" s="235"/>
      <c r="G1065" s="227"/>
      <c r="H1065" s="227"/>
    </row>
    <row r="1066" spans="2:8" ht="15" customHeight="1">
      <c r="B1066" s="233"/>
      <c r="C1066" s="234"/>
      <c r="E1066" s="233"/>
      <c r="F1066" s="235"/>
      <c r="G1066" s="227"/>
      <c r="H1066" s="227"/>
    </row>
    <row r="1067" spans="2:8" ht="15" customHeight="1">
      <c r="B1067" s="233"/>
      <c r="C1067" s="234"/>
      <c r="E1067" s="233"/>
      <c r="F1067" s="235"/>
      <c r="G1067" s="227"/>
      <c r="H1067" s="227"/>
    </row>
    <row r="1068" spans="2:8" ht="15" customHeight="1">
      <c r="B1068" s="233"/>
      <c r="C1068" s="234"/>
      <c r="E1068" s="233"/>
      <c r="F1068" s="235"/>
      <c r="G1068" s="227"/>
      <c r="H1068" s="227"/>
    </row>
    <row r="1069" spans="2:8" ht="15" customHeight="1">
      <c r="B1069" s="233"/>
      <c r="C1069" s="234"/>
      <c r="E1069" s="233"/>
      <c r="F1069" s="235"/>
      <c r="G1069" s="227"/>
      <c r="H1069" s="227"/>
    </row>
    <row r="1070" spans="2:8" ht="15" customHeight="1">
      <c r="B1070" s="233"/>
      <c r="C1070" s="234"/>
      <c r="E1070" s="233"/>
      <c r="F1070" s="235"/>
      <c r="G1070" s="227"/>
      <c r="H1070" s="227"/>
    </row>
    <row r="1071" spans="2:8" ht="15" customHeight="1">
      <c r="B1071" s="233"/>
      <c r="C1071" s="234"/>
      <c r="E1071" s="233"/>
      <c r="F1071" s="235"/>
      <c r="G1071" s="227"/>
      <c r="H1071" s="227"/>
    </row>
    <row r="1072" spans="2:8" ht="15" customHeight="1">
      <c r="B1072" s="233"/>
      <c r="C1072" s="234"/>
      <c r="E1072" s="233"/>
      <c r="F1072" s="235"/>
      <c r="G1072" s="227"/>
      <c r="H1072" s="227"/>
    </row>
    <row r="1073" spans="2:8" ht="15" customHeight="1">
      <c r="B1073" s="233"/>
      <c r="C1073" s="234"/>
      <c r="E1073" s="233"/>
      <c r="F1073" s="235"/>
      <c r="G1073" s="227"/>
      <c r="H1073" s="227"/>
    </row>
    <row r="1074" spans="2:8" ht="15" customHeight="1">
      <c r="B1074" s="233"/>
      <c r="C1074" s="234"/>
      <c r="E1074" s="233"/>
      <c r="F1074" s="235"/>
      <c r="G1074" s="227"/>
      <c r="H1074" s="227"/>
    </row>
    <row r="1075" spans="2:8" ht="15" customHeight="1">
      <c r="B1075" s="233"/>
      <c r="C1075" s="234"/>
      <c r="E1075" s="233"/>
      <c r="F1075" s="235"/>
      <c r="G1075" s="227"/>
      <c r="H1075" s="227"/>
    </row>
    <row r="1076" spans="2:8" ht="15" customHeight="1">
      <c r="B1076" s="233"/>
      <c r="C1076" s="234"/>
      <c r="E1076" s="233"/>
      <c r="F1076" s="235"/>
      <c r="G1076" s="227"/>
      <c r="H1076" s="227"/>
    </row>
    <row r="1077" spans="2:8" ht="15" customHeight="1">
      <c r="B1077" s="233"/>
      <c r="C1077" s="234"/>
      <c r="E1077" s="233"/>
      <c r="F1077" s="235"/>
      <c r="G1077" s="227"/>
      <c r="H1077" s="227"/>
    </row>
    <row r="1078" spans="2:8" ht="15" customHeight="1">
      <c r="B1078" s="233"/>
      <c r="C1078" s="234"/>
      <c r="E1078" s="233"/>
      <c r="F1078" s="235"/>
      <c r="G1078" s="227"/>
      <c r="H1078" s="227"/>
    </row>
    <row r="1079" spans="2:8" ht="15" customHeight="1">
      <c r="B1079" s="233"/>
      <c r="C1079" s="234"/>
      <c r="E1079" s="233"/>
      <c r="F1079" s="235"/>
      <c r="G1079" s="227"/>
      <c r="H1079" s="227"/>
    </row>
    <row r="1080" spans="2:8" ht="15" customHeight="1">
      <c r="B1080" s="233"/>
      <c r="C1080" s="234"/>
      <c r="E1080" s="233"/>
      <c r="F1080" s="235"/>
      <c r="G1080" s="227"/>
      <c r="H1080" s="227"/>
    </row>
    <row r="1081" spans="2:8" ht="15" customHeight="1">
      <c r="B1081" s="233"/>
      <c r="C1081" s="234"/>
      <c r="E1081" s="233"/>
      <c r="F1081" s="235"/>
      <c r="G1081" s="227"/>
      <c r="H1081" s="227"/>
    </row>
    <row r="1082" spans="2:8" ht="15" customHeight="1">
      <c r="B1082" s="233"/>
      <c r="C1082" s="234"/>
      <c r="E1082" s="233"/>
      <c r="F1082" s="235"/>
      <c r="G1082" s="227"/>
      <c r="H1082" s="227"/>
    </row>
    <row r="1083" spans="2:8" ht="15" customHeight="1">
      <c r="B1083" s="233"/>
      <c r="C1083" s="234"/>
      <c r="E1083" s="233"/>
      <c r="F1083" s="235"/>
      <c r="G1083" s="227"/>
      <c r="H1083" s="227"/>
    </row>
    <row r="1084" spans="2:8" ht="15" customHeight="1">
      <c r="B1084" s="233"/>
      <c r="C1084" s="234"/>
      <c r="E1084" s="233"/>
      <c r="F1084" s="235"/>
      <c r="G1084" s="227"/>
      <c r="H1084" s="227"/>
    </row>
    <row r="1085" spans="2:8" ht="15" customHeight="1">
      <c r="B1085" s="233"/>
      <c r="C1085" s="234"/>
      <c r="E1085" s="233"/>
      <c r="F1085" s="235"/>
      <c r="G1085" s="227"/>
      <c r="H1085" s="227"/>
    </row>
    <row r="1086" spans="2:8" ht="15" customHeight="1">
      <c r="B1086" s="233"/>
      <c r="C1086" s="234"/>
      <c r="E1086" s="233"/>
      <c r="F1086" s="235"/>
      <c r="G1086" s="227"/>
      <c r="H1086" s="227"/>
    </row>
    <row r="1087" spans="2:8" ht="15" customHeight="1">
      <c r="B1087" s="233"/>
      <c r="C1087" s="234"/>
      <c r="E1087" s="233"/>
      <c r="F1087" s="235"/>
      <c r="G1087" s="227"/>
      <c r="H1087" s="227"/>
    </row>
    <row r="1088" spans="2:8" ht="15" customHeight="1">
      <c r="B1088" s="233"/>
      <c r="C1088" s="234"/>
      <c r="E1088" s="233"/>
      <c r="F1088" s="235"/>
      <c r="G1088" s="227"/>
      <c r="H1088" s="227"/>
    </row>
    <row r="1089" spans="2:8" ht="15" customHeight="1">
      <c r="B1089" s="233"/>
      <c r="C1089" s="234"/>
      <c r="E1089" s="233"/>
      <c r="F1089" s="235"/>
      <c r="G1089" s="227"/>
      <c r="H1089" s="227"/>
    </row>
    <row r="1090" spans="2:8" ht="15" customHeight="1">
      <c r="B1090" s="233"/>
      <c r="C1090" s="234"/>
      <c r="E1090" s="233"/>
      <c r="F1090" s="235"/>
      <c r="G1090" s="227"/>
      <c r="H1090" s="227"/>
    </row>
    <row r="1091" spans="2:8" ht="15" customHeight="1">
      <c r="B1091" s="233"/>
      <c r="C1091" s="234"/>
      <c r="E1091" s="233"/>
      <c r="F1091" s="235"/>
      <c r="G1091" s="227"/>
      <c r="H1091" s="227"/>
    </row>
    <row r="1092" spans="2:8" ht="15" customHeight="1">
      <c r="B1092" s="233"/>
      <c r="C1092" s="234"/>
      <c r="E1092" s="233"/>
      <c r="F1092" s="235"/>
      <c r="G1092" s="227"/>
      <c r="H1092" s="227"/>
    </row>
    <row r="1093" spans="2:8" ht="15" customHeight="1">
      <c r="B1093" s="233"/>
      <c r="C1093" s="234"/>
      <c r="E1093" s="233"/>
      <c r="F1093" s="235"/>
      <c r="G1093" s="227"/>
      <c r="H1093" s="227"/>
    </row>
    <row r="1094" spans="2:8" ht="15" customHeight="1">
      <c r="B1094" s="233"/>
      <c r="C1094" s="234"/>
      <c r="E1094" s="233"/>
      <c r="F1094" s="235"/>
      <c r="G1094" s="227"/>
      <c r="H1094" s="227"/>
    </row>
    <row r="1095" spans="2:8" ht="15" customHeight="1">
      <c r="B1095" s="233"/>
      <c r="C1095" s="234"/>
      <c r="E1095" s="233"/>
      <c r="F1095" s="235"/>
      <c r="G1095" s="227"/>
      <c r="H1095" s="227"/>
    </row>
    <row r="1096" spans="2:8" ht="15" customHeight="1">
      <c r="B1096" s="233"/>
      <c r="C1096" s="234"/>
      <c r="E1096" s="233"/>
      <c r="F1096" s="235"/>
      <c r="G1096" s="227"/>
      <c r="H1096" s="227"/>
    </row>
    <row r="1097" spans="2:8" ht="15" customHeight="1">
      <c r="B1097" s="233"/>
      <c r="C1097" s="234"/>
      <c r="E1097" s="233"/>
      <c r="F1097" s="235"/>
      <c r="G1097" s="227"/>
      <c r="H1097" s="227"/>
    </row>
    <row r="1098" spans="2:8" ht="15" customHeight="1">
      <c r="B1098" s="233"/>
      <c r="C1098" s="234"/>
      <c r="E1098" s="233"/>
      <c r="F1098" s="235"/>
      <c r="G1098" s="227"/>
      <c r="H1098" s="227"/>
    </row>
    <row r="1099" spans="2:8" ht="15" customHeight="1">
      <c r="B1099" s="233"/>
      <c r="C1099" s="234"/>
      <c r="E1099" s="233"/>
      <c r="F1099" s="235"/>
      <c r="G1099" s="227"/>
      <c r="H1099" s="227"/>
    </row>
    <row r="1100" spans="2:8" ht="15" customHeight="1">
      <c r="B1100" s="233"/>
      <c r="C1100" s="234"/>
      <c r="E1100" s="233"/>
      <c r="F1100" s="235"/>
      <c r="G1100" s="227"/>
      <c r="H1100" s="227"/>
    </row>
    <row r="1101" spans="2:8" ht="15" customHeight="1">
      <c r="B1101" s="233"/>
      <c r="C1101" s="234"/>
      <c r="E1101" s="233"/>
      <c r="F1101" s="235"/>
      <c r="G1101" s="227"/>
      <c r="H1101" s="227"/>
    </row>
    <row r="1102" spans="2:8" ht="15" customHeight="1">
      <c r="B1102" s="233"/>
      <c r="C1102" s="234"/>
      <c r="E1102" s="233"/>
      <c r="F1102" s="235"/>
      <c r="G1102" s="227"/>
      <c r="H1102" s="227"/>
    </row>
    <row r="1103" spans="2:8" ht="15" customHeight="1">
      <c r="B1103" s="233"/>
      <c r="C1103" s="234"/>
      <c r="E1103" s="233"/>
      <c r="F1103" s="235"/>
      <c r="G1103" s="227"/>
      <c r="H1103" s="227"/>
    </row>
    <row r="1104" spans="2:8" ht="15" customHeight="1">
      <c r="B1104" s="233"/>
      <c r="C1104" s="234"/>
      <c r="E1104" s="233"/>
      <c r="F1104" s="235"/>
      <c r="G1104" s="227"/>
      <c r="H1104" s="227"/>
    </row>
    <row r="1105" spans="2:8" ht="15" customHeight="1">
      <c r="B1105" s="233"/>
      <c r="C1105" s="234"/>
      <c r="E1105" s="233"/>
      <c r="F1105" s="235"/>
      <c r="G1105" s="227"/>
      <c r="H1105" s="227"/>
    </row>
    <row r="1106" spans="2:8" ht="15" customHeight="1">
      <c r="B1106" s="233"/>
      <c r="C1106" s="234"/>
      <c r="E1106" s="233"/>
      <c r="F1106" s="235"/>
      <c r="G1106" s="227"/>
      <c r="H1106" s="227"/>
    </row>
    <row r="1107" spans="2:8" ht="15" customHeight="1">
      <c r="B1107" s="233"/>
      <c r="C1107" s="234"/>
      <c r="E1107" s="233"/>
      <c r="F1107" s="235"/>
      <c r="G1107" s="227"/>
      <c r="H1107" s="227"/>
    </row>
    <row r="1108" spans="2:8" ht="15" customHeight="1">
      <c r="B1108" s="233"/>
      <c r="C1108" s="234"/>
      <c r="E1108" s="233"/>
      <c r="F1108" s="235"/>
      <c r="G1108" s="227"/>
      <c r="H1108" s="227"/>
    </row>
    <row r="1109" spans="2:8" ht="15" customHeight="1">
      <c r="B1109" s="233"/>
      <c r="C1109" s="234"/>
      <c r="E1109" s="233"/>
      <c r="F1109" s="235"/>
      <c r="G1109" s="227"/>
      <c r="H1109" s="227"/>
    </row>
    <row r="1110" spans="2:8" ht="15" customHeight="1">
      <c r="B1110" s="233"/>
      <c r="C1110" s="234"/>
      <c r="E1110" s="233"/>
      <c r="F1110" s="235"/>
      <c r="G1110" s="227"/>
      <c r="H1110" s="227"/>
    </row>
    <row r="1111" spans="2:8" ht="15" customHeight="1">
      <c r="B1111" s="233"/>
      <c r="C1111" s="234"/>
      <c r="E1111" s="233"/>
      <c r="F1111" s="235"/>
      <c r="G1111" s="227"/>
      <c r="H1111" s="227"/>
    </row>
    <row r="1112" spans="2:8" ht="15" customHeight="1">
      <c r="B1112" s="233"/>
      <c r="C1112" s="234"/>
      <c r="E1112" s="233"/>
      <c r="F1112" s="235"/>
      <c r="G1112" s="227"/>
      <c r="H1112" s="227"/>
    </row>
    <row r="1113" spans="2:8" ht="15" customHeight="1">
      <c r="B1113" s="233"/>
      <c r="C1113" s="234"/>
      <c r="E1113" s="233"/>
      <c r="F1113" s="235"/>
      <c r="G1113" s="227"/>
      <c r="H1113" s="227"/>
    </row>
    <row r="1114" spans="2:8" ht="15" customHeight="1">
      <c r="B1114" s="233"/>
      <c r="C1114" s="234"/>
      <c r="E1114" s="233"/>
      <c r="F1114" s="235"/>
      <c r="G1114" s="227"/>
      <c r="H1114" s="227"/>
    </row>
    <row r="1115" spans="2:8" ht="15" customHeight="1">
      <c r="B1115" s="233"/>
      <c r="C1115" s="234"/>
      <c r="E1115" s="233"/>
      <c r="F1115" s="235"/>
      <c r="G1115" s="227"/>
      <c r="H1115" s="227"/>
    </row>
    <row r="1116" spans="2:8" ht="15" customHeight="1">
      <c r="B1116" s="233"/>
      <c r="C1116" s="234"/>
      <c r="E1116" s="233"/>
      <c r="F1116" s="235"/>
      <c r="G1116" s="227"/>
      <c r="H1116" s="227"/>
    </row>
    <row r="1117" spans="2:8" ht="15" customHeight="1">
      <c r="B1117" s="233"/>
      <c r="C1117" s="234"/>
      <c r="E1117" s="233"/>
      <c r="F1117" s="235"/>
      <c r="G1117" s="227"/>
      <c r="H1117" s="227"/>
    </row>
    <row r="1118" spans="2:8" ht="15" customHeight="1">
      <c r="B1118" s="233"/>
      <c r="C1118" s="234"/>
      <c r="E1118" s="233"/>
      <c r="F1118" s="235"/>
      <c r="G1118" s="227"/>
      <c r="H1118" s="227"/>
    </row>
    <row r="1119" spans="2:8" ht="15" customHeight="1">
      <c r="B1119" s="233"/>
      <c r="C1119" s="234"/>
      <c r="E1119" s="233"/>
      <c r="F1119" s="235"/>
      <c r="G1119" s="227"/>
      <c r="H1119" s="227"/>
    </row>
    <row r="1120" spans="2:8" ht="15" customHeight="1">
      <c r="B1120" s="233"/>
      <c r="C1120" s="234"/>
      <c r="E1120" s="233"/>
      <c r="F1120" s="235"/>
      <c r="G1120" s="227"/>
      <c r="H1120" s="227"/>
    </row>
    <row r="1121" spans="2:8" ht="15" customHeight="1">
      <c r="B1121" s="233"/>
      <c r="C1121" s="234"/>
      <c r="E1121" s="233"/>
      <c r="F1121" s="235"/>
      <c r="G1121" s="227"/>
      <c r="H1121" s="227"/>
    </row>
    <row r="1122" spans="2:8" ht="15" customHeight="1">
      <c r="B1122" s="233"/>
      <c r="C1122" s="234"/>
      <c r="E1122" s="233"/>
      <c r="F1122" s="235"/>
      <c r="G1122" s="227"/>
      <c r="H1122" s="227"/>
    </row>
    <row r="1123" spans="2:8" ht="15" customHeight="1">
      <c r="B1123" s="233"/>
      <c r="C1123" s="234"/>
      <c r="E1123" s="233"/>
      <c r="F1123" s="235"/>
      <c r="G1123" s="227"/>
      <c r="H1123" s="227"/>
    </row>
    <row r="1124" spans="2:8" ht="15" customHeight="1">
      <c r="B1124" s="233"/>
      <c r="C1124" s="234"/>
      <c r="E1124" s="233"/>
      <c r="F1124" s="235"/>
      <c r="G1124" s="227"/>
      <c r="H1124" s="227"/>
    </row>
    <row r="1125" spans="2:8" ht="15" customHeight="1">
      <c r="B1125" s="233"/>
      <c r="C1125" s="234"/>
      <c r="E1125" s="233"/>
      <c r="F1125" s="235"/>
      <c r="G1125" s="227"/>
      <c r="H1125" s="227"/>
    </row>
    <row r="1126" spans="2:8" ht="15" customHeight="1">
      <c r="B1126" s="233"/>
      <c r="C1126" s="234"/>
      <c r="E1126" s="233"/>
      <c r="F1126" s="235"/>
      <c r="G1126" s="227"/>
      <c r="H1126" s="227"/>
    </row>
    <row r="1127" spans="2:8" ht="15" customHeight="1">
      <c r="B1127" s="233"/>
      <c r="C1127" s="234"/>
      <c r="E1127" s="233"/>
      <c r="F1127" s="235"/>
      <c r="G1127" s="227"/>
      <c r="H1127" s="227"/>
    </row>
    <row r="1128" spans="2:8" ht="15" customHeight="1">
      <c r="B1128" s="233"/>
      <c r="C1128" s="234"/>
      <c r="E1128" s="233"/>
      <c r="F1128" s="235"/>
      <c r="G1128" s="227"/>
      <c r="H1128" s="227"/>
    </row>
    <row r="1129" spans="2:8" ht="15" customHeight="1">
      <c r="B1129" s="233"/>
      <c r="C1129" s="234"/>
      <c r="E1129" s="233"/>
      <c r="F1129" s="235"/>
      <c r="G1129" s="227"/>
      <c r="H1129" s="227"/>
    </row>
    <row r="1130" spans="2:8" ht="15" customHeight="1">
      <c r="B1130" s="233"/>
      <c r="C1130" s="234"/>
      <c r="E1130" s="233"/>
      <c r="F1130" s="235"/>
      <c r="G1130" s="227"/>
      <c r="H1130" s="227"/>
    </row>
    <row r="1131" spans="2:8" ht="15" customHeight="1">
      <c r="B1131" s="233"/>
      <c r="C1131" s="234"/>
      <c r="E1131" s="233"/>
      <c r="F1131" s="235"/>
      <c r="G1131" s="227"/>
      <c r="H1131" s="227"/>
    </row>
    <row r="1132" spans="2:8" ht="15" customHeight="1">
      <c r="B1132" s="233"/>
      <c r="C1132" s="234"/>
      <c r="E1132" s="233"/>
      <c r="F1132" s="235"/>
      <c r="G1132" s="227"/>
      <c r="H1132" s="227"/>
    </row>
    <row r="1133" spans="2:8" ht="15" customHeight="1">
      <c r="B1133" s="233"/>
      <c r="C1133" s="234"/>
      <c r="E1133" s="233"/>
      <c r="F1133" s="235"/>
      <c r="G1133" s="227"/>
      <c r="H1133" s="227"/>
    </row>
    <row r="1134" spans="2:8" ht="15" customHeight="1">
      <c r="B1134" s="233"/>
      <c r="C1134" s="234"/>
      <c r="E1134" s="233"/>
      <c r="F1134" s="235"/>
      <c r="G1134" s="227"/>
      <c r="H1134" s="227"/>
    </row>
    <row r="1135" spans="2:8" ht="15" customHeight="1">
      <c r="B1135" s="233"/>
      <c r="C1135" s="234"/>
      <c r="E1135" s="233"/>
      <c r="F1135" s="235"/>
      <c r="G1135" s="227"/>
      <c r="H1135" s="227"/>
    </row>
    <row r="1136" spans="2:8" ht="15" customHeight="1">
      <c r="B1136" s="233"/>
      <c r="C1136" s="234"/>
      <c r="E1136" s="233"/>
      <c r="F1136" s="235"/>
      <c r="G1136" s="227"/>
      <c r="H1136" s="227"/>
    </row>
    <row r="1137" spans="2:8" ht="15" customHeight="1">
      <c r="B1137" s="233"/>
      <c r="C1137" s="234"/>
      <c r="E1137" s="233"/>
      <c r="F1137" s="235"/>
      <c r="G1137" s="227"/>
      <c r="H1137" s="227"/>
    </row>
    <row r="1138" spans="2:8" ht="15" customHeight="1">
      <c r="B1138" s="233"/>
      <c r="C1138" s="234"/>
      <c r="E1138" s="233"/>
      <c r="F1138" s="235"/>
      <c r="G1138" s="227"/>
      <c r="H1138" s="227"/>
    </row>
    <row r="1139" spans="2:8" ht="15" customHeight="1">
      <c r="B1139" s="233"/>
      <c r="C1139" s="234"/>
      <c r="E1139" s="233"/>
      <c r="F1139" s="235"/>
      <c r="G1139" s="227"/>
      <c r="H1139" s="227"/>
    </row>
    <row r="1140" spans="2:8" ht="15" customHeight="1">
      <c r="B1140" s="233"/>
      <c r="C1140" s="234"/>
      <c r="E1140" s="233"/>
      <c r="F1140" s="235"/>
      <c r="G1140" s="227"/>
      <c r="H1140" s="227"/>
    </row>
    <row r="1141" spans="2:8" ht="15" customHeight="1">
      <c r="B1141" s="233"/>
      <c r="C1141" s="234"/>
      <c r="E1141" s="233"/>
      <c r="F1141" s="235"/>
      <c r="G1141" s="227"/>
      <c r="H1141" s="227"/>
    </row>
    <row r="1142" spans="2:8" ht="15" customHeight="1">
      <c r="B1142" s="233"/>
      <c r="C1142" s="234"/>
      <c r="E1142" s="233"/>
      <c r="F1142" s="235"/>
      <c r="G1142" s="227"/>
      <c r="H1142" s="227"/>
    </row>
    <row r="1143" spans="2:8" ht="15" customHeight="1">
      <c r="B1143" s="233"/>
      <c r="C1143" s="234"/>
      <c r="E1143" s="233"/>
      <c r="F1143" s="235"/>
      <c r="G1143" s="227"/>
      <c r="H1143" s="227"/>
    </row>
    <row r="1144" spans="2:8" ht="15" customHeight="1">
      <c r="B1144" s="233"/>
      <c r="C1144" s="234"/>
      <c r="E1144" s="233"/>
      <c r="F1144" s="235"/>
      <c r="G1144" s="227"/>
      <c r="H1144" s="227"/>
    </row>
    <row r="1145" spans="2:8" ht="15" customHeight="1">
      <c r="B1145" s="233"/>
      <c r="C1145" s="234"/>
      <c r="E1145" s="233"/>
      <c r="F1145" s="235"/>
      <c r="G1145" s="227"/>
      <c r="H1145" s="227"/>
    </row>
    <row r="1146" spans="2:8" ht="15" customHeight="1">
      <c r="B1146" s="233"/>
      <c r="C1146" s="234"/>
      <c r="E1146" s="233"/>
      <c r="F1146" s="235"/>
      <c r="G1146" s="227"/>
      <c r="H1146" s="227"/>
    </row>
    <row r="1147" spans="2:8" ht="15" customHeight="1">
      <c r="B1147" s="233"/>
      <c r="C1147" s="234"/>
      <c r="E1147" s="233"/>
      <c r="F1147" s="235"/>
      <c r="G1147" s="227"/>
      <c r="H1147" s="227"/>
    </row>
    <row r="1148" spans="2:8" ht="15" customHeight="1">
      <c r="B1148" s="233"/>
      <c r="C1148" s="234"/>
      <c r="E1148" s="233"/>
      <c r="F1148" s="235"/>
      <c r="G1148" s="227"/>
      <c r="H1148" s="227"/>
    </row>
    <row r="1149" spans="2:8" ht="15" customHeight="1">
      <c r="B1149" s="233"/>
      <c r="C1149" s="234"/>
      <c r="E1149" s="233"/>
      <c r="F1149" s="235"/>
      <c r="G1149" s="227"/>
      <c r="H1149" s="227"/>
    </row>
    <row r="1150" spans="2:8" ht="15" customHeight="1">
      <c r="B1150" s="233"/>
      <c r="C1150" s="234"/>
      <c r="E1150" s="233"/>
      <c r="F1150" s="235"/>
      <c r="G1150" s="227"/>
      <c r="H1150" s="227"/>
    </row>
    <row r="1151" spans="2:8" ht="15" customHeight="1">
      <c r="B1151" s="233"/>
      <c r="C1151" s="234"/>
      <c r="E1151" s="233"/>
      <c r="F1151" s="235"/>
      <c r="G1151" s="227"/>
      <c r="H1151" s="227"/>
    </row>
    <row r="1152" spans="2:8" ht="15" customHeight="1">
      <c r="B1152" s="233"/>
      <c r="C1152" s="234"/>
      <c r="E1152" s="233"/>
      <c r="F1152" s="235"/>
      <c r="G1152" s="227"/>
      <c r="H1152" s="227"/>
    </row>
    <row r="1153" spans="2:8" ht="15" customHeight="1">
      <c r="B1153" s="233"/>
      <c r="C1153" s="234"/>
      <c r="E1153" s="233"/>
      <c r="F1153" s="235"/>
      <c r="G1153" s="227"/>
      <c r="H1153" s="227"/>
    </row>
    <row r="1154" spans="2:8" ht="15" customHeight="1">
      <c r="B1154" s="233"/>
      <c r="C1154" s="234"/>
      <c r="E1154" s="233"/>
      <c r="F1154" s="235"/>
      <c r="G1154" s="227"/>
      <c r="H1154" s="227"/>
    </row>
    <row r="1155" spans="2:8" ht="15" customHeight="1">
      <c r="B1155" s="233"/>
      <c r="C1155" s="234"/>
      <c r="E1155" s="233"/>
      <c r="F1155" s="235"/>
      <c r="G1155" s="227"/>
      <c r="H1155" s="227"/>
    </row>
    <row r="1156" spans="2:8" ht="15" customHeight="1">
      <c r="B1156" s="233"/>
      <c r="C1156" s="234"/>
      <c r="E1156" s="233"/>
      <c r="F1156" s="235"/>
      <c r="G1156" s="227"/>
      <c r="H1156" s="227"/>
    </row>
    <row r="1157" spans="2:8" ht="15" customHeight="1">
      <c r="B1157" s="233"/>
      <c r="C1157" s="234"/>
      <c r="E1157" s="233"/>
      <c r="F1157" s="235"/>
      <c r="G1157" s="227"/>
      <c r="H1157" s="227"/>
    </row>
    <row r="1158" spans="2:8" ht="15" customHeight="1">
      <c r="B1158" s="233"/>
      <c r="C1158" s="234"/>
      <c r="E1158" s="233"/>
      <c r="F1158" s="235"/>
      <c r="G1158" s="227"/>
      <c r="H1158" s="227"/>
    </row>
    <row r="1159" spans="2:8" ht="15" customHeight="1">
      <c r="B1159" s="233"/>
      <c r="C1159" s="234"/>
      <c r="E1159" s="233"/>
      <c r="F1159" s="235"/>
      <c r="G1159" s="227"/>
      <c r="H1159" s="227"/>
    </row>
    <row r="1160" spans="2:8" ht="15" customHeight="1">
      <c r="B1160" s="233"/>
      <c r="C1160" s="234"/>
      <c r="E1160" s="233"/>
      <c r="F1160" s="235"/>
      <c r="G1160" s="227"/>
      <c r="H1160" s="227"/>
    </row>
    <row r="1161" spans="2:8" ht="15" customHeight="1">
      <c r="B1161" s="233"/>
      <c r="C1161" s="234"/>
      <c r="E1161" s="233"/>
      <c r="F1161" s="235"/>
      <c r="G1161" s="227"/>
      <c r="H1161" s="227"/>
    </row>
    <row r="1162" spans="2:8" ht="15" customHeight="1">
      <c r="B1162" s="233"/>
      <c r="C1162" s="234"/>
      <c r="E1162" s="233"/>
      <c r="F1162" s="235"/>
      <c r="G1162" s="227"/>
      <c r="H1162" s="227"/>
    </row>
    <row r="1163" spans="2:8" ht="15" customHeight="1">
      <c r="B1163" s="233"/>
      <c r="C1163" s="234"/>
      <c r="E1163" s="233"/>
      <c r="F1163" s="235"/>
      <c r="G1163" s="227"/>
      <c r="H1163" s="227"/>
    </row>
    <row r="1164" spans="2:8" ht="15" customHeight="1">
      <c r="B1164" s="233"/>
      <c r="C1164" s="234"/>
      <c r="E1164" s="233"/>
      <c r="F1164" s="235"/>
      <c r="G1164" s="227"/>
      <c r="H1164" s="227"/>
    </row>
    <row r="1165" spans="2:8" ht="15" customHeight="1">
      <c r="B1165" s="233"/>
      <c r="C1165" s="234"/>
      <c r="E1165" s="233"/>
      <c r="F1165" s="235"/>
      <c r="G1165" s="227"/>
      <c r="H1165" s="227"/>
    </row>
    <row r="1166" spans="2:8" ht="15" customHeight="1">
      <c r="B1166" s="233"/>
      <c r="C1166" s="234"/>
      <c r="E1166" s="233"/>
      <c r="F1166" s="235"/>
      <c r="G1166" s="227"/>
      <c r="H1166" s="227"/>
    </row>
    <row r="1167" spans="2:8" ht="15" customHeight="1">
      <c r="B1167" s="233"/>
      <c r="C1167" s="234"/>
      <c r="E1167" s="233"/>
      <c r="F1167" s="235"/>
      <c r="G1167" s="227"/>
      <c r="H1167" s="227"/>
    </row>
    <row r="1168" spans="2:8" ht="15" customHeight="1">
      <c r="B1168" s="233"/>
      <c r="C1168" s="234"/>
      <c r="E1168" s="233"/>
      <c r="F1168" s="235"/>
      <c r="G1168" s="227"/>
      <c r="H1168" s="227"/>
    </row>
    <row r="1169" spans="2:8" ht="15" customHeight="1">
      <c r="B1169" s="233"/>
      <c r="C1169" s="234"/>
      <c r="E1169" s="233"/>
      <c r="F1169" s="235"/>
      <c r="G1169" s="227"/>
      <c r="H1169" s="227"/>
    </row>
    <row r="1170" spans="2:8" ht="15" customHeight="1">
      <c r="B1170" s="233"/>
      <c r="C1170" s="234"/>
      <c r="E1170" s="233"/>
      <c r="F1170" s="235"/>
      <c r="G1170" s="227"/>
      <c r="H1170" s="227"/>
    </row>
    <row r="1171" spans="2:8" ht="15" customHeight="1">
      <c r="B1171" s="233"/>
      <c r="C1171" s="234"/>
      <c r="E1171" s="233"/>
      <c r="F1171" s="235"/>
      <c r="G1171" s="227"/>
      <c r="H1171" s="227"/>
    </row>
    <row r="1172" spans="2:8" ht="15" customHeight="1">
      <c r="B1172" s="233"/>
      <c r="C1172" s="234"/>
      <c r="E1172" s="233"/>
      <c r="F1172" s="235"/>
      <c r="G1172" s="227"/>
      <c r="H1172" s="227"/>
    </row>
    <row r="1173" spans="2:8" ht="15" customHeight="1">
      <c r="B1173" s="233"/>
      <c r="C1173" s="234"/>
      <c r="E1173" s="233"/>
      <c r="F1173" s="235"/>
      <c r="G1173" s="227"/>
      <c r="H1173" s="227"/>
    </row>
    <row r="1174" spans="2:8" ht="15" customHeight="1">
      <c r="B1174" s="233"/>
      <c r="C1174" s="234"/>
      <c r="E1174" s="233"/>
      <c r="F1174" s="235"/>
      <c r="G1174" s="227"/>
      <c r="H1174" s="227"/>
    </row>
    <row r="1175" spans="2:8" ht="15" customHeight="1">
      <c r="B1175" s="233"/>
      <c r="C1175" s="234"/>
      <c r="E1175" s="233"/>
      <c r="F1175" s="235"/>
      <c r="G1175" s="227"/>
      <c r="H1175" s="227"/>
    </row>
    <row r="1176" spans="2:8" ht="15" customHeight="1">
      <c r="B1176" s="233"/>
      <c r="C1176" s="234"/>
      <c r="E1176" s="233"/>
      <c r="F1176" s="235"/>
      <c r="G1176" s="227"/>
      <c r="H1176" s="227"/>
    </row>
    <row r="1177" spans="2:8" ht="15" customHeight="1">
      <c r="B1177" s="233"/>
      <c r="C1177" s="234"/>
      <c r="E1177" s="233"/>
      <c r="F1177" s="235"/>
      <c r="G1177" s="227"/>
      <c r="H1177" s="227"/>
    </row>
    <row r="1178" spans="2:8" ht="15" customHeight="1">
      <c r="B1178" s="233"/>
      <c r="C1178" s="234"/>
      <c r="E1178" s="233"/>
      <c r="F1178" s="235"/>
      <c r="G1178" s="227"/>
      <c r="H1178" s="227"/>
    </row>
    <row r="1179" spans="2:8" ht="15" customHeight="1">
      <c r="B1179" s="233"/>
      <c r="C1179" s="234"/>
      <c r="E1179" s="233"/>
      <c r="F1179" s="235"/>
      <c r="G1179" s="227"/>
      <c r="H1179" s="227"/>
    </row>
    <row r="1180" spans="2:8" ht="15" customHeight="1">
      <c r="B1180" s="233"/>
      <c r="C1180" s="234"/>
      <c r="E1180" s="233"/>
      <c r="F1180" s="235"/>
      <c r="G1180" s="227"/>
      <c r="H1180" s="227"/>
    </row>
    <row r="1181" spans="2:8" ht="15" customHeight="1">
      <c r="B1181" s="233"/>
      <c r="C1181" s="234"/>
      <c r="E1181" s="233"/>
      <c r="F1181" s="235"/>
      <c r="G1181" s="227"/>
      <c r="H1181" s="227"/>
    </row>
    <row r="1182" spans="2:8" ht="15" customHeight="1">
      <c r="B1182" s="233"/>
      <c r="C1182" s="234"/>
      <c r="E1182" s="233"/>
      <c r="F1182" s="235"/>
      <c r="G1182" s="227"/>
      <c r="H1182" s="227"/>
    </row>
    <row r="1183" spans="2:8" ht="15" customHeight="1">
      <c r="B1183" s="233"/>
      <c r="C1183" s="234"/>
      <c r="E1183" s="233"/>
      <c r="F1183" s="235"/>
      <c r="G1183" s="227"/>
      <c r="H1183" s="227"/>
    </row>
    <row r="1184" spans="2:8" ht="15" customHeight="1">
      <c r="B1184" s="233"/>
      <c r="C1184" s="234"/>
      <c r="E1184" s="233"/>
      <c r="F1184" s="235"/>
      <c r="G1184" s="227"/>
      <c r="H1184" s="227"/>
    </row>
    <row r="1185" spans="2:8" ht="15" customHeight="1">
      <c r="B1185" s="233"/>
      <c r="C1185" s="234"/>
      <c r="E1185" s="233"/>
      <c r="F1185" s="235"/>
      <c r="G1185" s="227"/>
      <c r="H1185" s="227"/>
    </row>
    <row r="1186" spans="2:8" ht="15" customHeight="1">
      <c r="B1186" s="233"/>
      <c r="C1186" s="234"/>
      <c r="E1186" s="233"/>
      <c r="F1186" s="235"/>
      <c r="G1186" s="227"/>
      <c r="H1186" s="227"/>
    </row>
    <row r="1187" spans="2:8" ht="15" customHeight="1">
      <c r="B1187" s="233"/>
      <c r="C1187" s="234"/>
      <c r="E1187" s="233"/>
      <c r="F1187" s="235"/>
      <c r="G1187" s="227"/>
      <c r="H1187" s="227"/>
    </row>
    <row r="1188" spans="2:8" ht="15" customHeight="1">
      <c r="B1188" s="233"/>
      <c r="C1188" s="234"/>
      <c r="E1188" s="233"/>
      <c r="F1188" s="235"/>
      <c r="G1188" s="227"/>
      <c r="H1188" s="227"/>
    </row>
    <row r="1189" spans="2:8" ht="15" customHeight="1">
      <c r="B1189" s="233"/>
      <c r="C1189" s="234"/>
      <c r="E1189" s="233"/>
      <c r="F1189" s="235"/>
      <c r="G1189" s="227"/>
      <c r="H1189" s="227"/>
    </row>
    <row r="1190" spans="2:8" ht="15" customHeight="1">
      <c r="B1190" s="233"/>
      <c r="C1190" s="234"/>
      <c r="E1190" s="233"/>
      <c r="F1190" s="235"/>
      <c r="G1190" s="227"/>
      <c r="H1190" s="227"/>
    </row>
    <row r="1191" spans="2:8" ht="15" customHeight="1">
      <c r="B1191" s="233"/>
      <c r="C1191" s="234"/>
      <c r="E1191" s="233"/>
      <c r="F1191" s="235"/>
      <c r="G1191" s="227"/>
      <c r="H1191" s="227"/>
    </row>
    <row r="1192" spans="2:8" ht="15" customHeight="1">
      <c r="B1192" s="233"/>
      <c r="C1192" s="234"/>
      <c r="E1192" s="233"/>
      <c r="F1192" s="235"/>
      <c r="G1192" s="227"/>
      <c r="H1192" s="227"/>
    </row>
    <row r="1193" spans="2:8" ht="15" customHeight="1">
      <c r="B1193" s="233"/>
      <c r="C1193" s="234"/>
      <c r="E1193" s="233"/>
      <c r="F1193" s="235"/>
      <c r="G1193" s="227"/>
      <c r="H1193" s="227"/>
    </row>
    <row r="1194" spans="2:8" ht="15" customHeight="1">
      <c r="B1194" s="233"/>
      <c r="C1194" s="234"/>
      <c r="E1194" s="233"/>
      <c r="F1194" s="235"/>
      <c r="G1194" s="227"/>
      <c r="H1194" s="227"/>
    </row>
    <row r="1195" spans="2:8" ht="15" customHeight="1">
      <c r="B1195" s="233"/>
      <c r="C1195" s="234"/>
      <c r="E1195" s="233"/>
      <c r="F1195" s="235"/>
      <c r="G1195" s="227"/>
      <c r="H1195" s="227"/>
    </row>
    <row r="1196" spans="2:8" ht="15" customHeight="1">
      <c r="B1196" s="233"/>
      <c r="C1196" s="234"/>
      <c r="E1196" s="233"/>
      <c r="F1196" s="235"/>
      <c r="G1196" s="227"/>
      <c r="H1196" s="227"/>
    </row>
    <row r="1197" spans="2:8" ht="15" customHeight="1">
      <c r="B1197" s="233"/>
      <c r="C1197" s="234"/>
      <c r="E1197" s="233"/>
      <c r="F1197" s="235"/>
      <c r="G1197" s="227"/>
      <c r="H1197" s="227"/>
    </row>
    <row r="1198" spans="2:8" ht="15" customHeight="1">
      <c r="B1198" s="233"/>
      <c r="C1198" s="234"/>
      <c r="E1198" s="233"/>
      <c r="F1198" s="235"/>
      <c r="G1198" s="227"/>
      <c r="H1198" s="227"/>
    </row>
    <row r="1199" spans="2:8" ht="15" customHeight="1">
      <c r="B1199" s="233"/>
      <c r="C1199" s="234"/>
      <c r="E1199" s="233"/>
      <c r="F1199" s="235"/>
      <c r="G1199" s="227"/>
      <c r="H1199" s="227"/>
    </row>
    <row r="1200" spans="2:8" ht="15" customHeight="1">
      <c r="B1200" s="233"/>
      <c r="C1200" s="234"/>
      <c r="E1200" s="233"/>
      <c r="F1200" s="235"/>
      <c r="G1200" s="227"/>
      <c r="H1200" s="227"/>
    </row>
    <row r="1201" spans="2:8" ht="15" customHeight="1">
      <c r="B1201" s="233"/>
      <c r="C1201" s="234"/>
      <c r="E1201" s="233"/>
      <c r="F1201" s="235"/>
      <c r="G1201" s="227"/>
      <c r="H1201" s="227"/>
    </row>
    <row r="1202" spans="2:8" ht="15" customHeight="1">
      <c r="B1202" s="233"/>
      <c r="C1202" s="234"/>
      <c r="E1202" s="233"/>
      <c r="F1202" s="235"/>
      <c r="G1202" s="227"/>
      <c r="H1202" s="227"/>
    </row>
    <row r="1203" spans="2:8" ht="15" customHeight="1">
      <c r="B1203" s="233"/>
      <c r="C1203" s="234"/>
      <c r="E1203" s="233"/>
      <c r="F1203" s="235"/>
      <c r="G1203" s="227"/>
      <c r="H1203" s="227"/>
    </row>
    <row r="1204" spans="2:8" ht="15" customHeight="1">
      <c r="B1204" s="233"/>
      <c r="C1204" s="234"/>
      <c r="E1204" s="233"/>
      <c r="F1204" s="235"/>
      <c r="G1204" s="227"/>
      <c r="H1204" s="227"/>
    </row>
    <row r="1205" spans="2:8" ht="15" customHeight="1">
      <c r="B1205" s="233"/>
      <c r="C1205" s="234"/>
      <c r="E1205" s="233"/>
      <c r="F1205" s="235"/>
      <c r="G1205" s="227"/>
      <c r="H1205" s="227"/>
    </row>
    <row r="1206" spans="2:8" ht="15" customHeight="1">
      <c r="B1206" s="233"/>
      <c r="C1206" s="234"/>
      <c r="E1206" s="233"/>
      <c r="F1206" s="235"/>
      <c r="G1206" s="227"/>
      <c r="H1206" s="227"/>
    </row>
    <row r="1207" spans="2:8" ht="15" customHeight="1">
      <c r="B1207" s="233"/>
      <c r="C1207" s="234"/>
      <c r="E1207" s="233"/>
      <c r="F1207" s="235"/>
      <c r="G1207" s="227"/>
      <c r="H1207" s="227"/>
    </row>
    <row r="1208" spans="2:8" ht="15" customHeight="1">
      <c r="B1208" s="233"/>
      <c r="C1208" s="234"/>
      <c r="E1208" s="233"/>
      <c r="F1208" s="235"/>
      <c r="G1208" s="227"/>
      <c r="H1208" s="227"/>
    </row>
    <row r="1209" spans="2:8" ht="15" customHeight="1">
      <c r="B1209" s="233"/>
      <c r="C1209" s="234"/>
      <c r="E1209" s="233"/>
      <c r="F1209" s="235"/>
      <c r="G1209" s="227"/>
      <c r="H1209" s="227"/>
    </row>
    <row r="1210" spans="2:8" ht="15" customHeight="1">
      <c r="B1210" s="233"/>
      <c r="C1210" s="234"/>
      <c r="E1210" s="233"/>
      <c r="F1210" s="235"/>
      <c r="G1210" s="227"/>
      <c r="H1210" s="227"/>
    </row>
    <row r="1211" spans="2:8" ht="15" customHeight="1">
      <c r="B1211" s="233"/>
      <c r="C1211" s="234"/>
      <c r="E1211" s="233"/>
      <c r="F1211" s="235"/>
      <c r="G1211" s="227"/>
      <c r="H1211" s="227"/>
    </row>
    <row r="1212" spans="2:8" ht="15" customHeight="1">
      <c r="B1212" s="233"/>
      <c r="C1212" s="234"/>
      <c r="E1212" s="233"/>
      <c r="F1212" s="235"/>
      <c r="G1212" s="227"/>
      <c r="H1212" s="227"/>
    </row>
    <row r="1213" spans="2:8" ht="15" customHeight="1">
      <c r="B1213" s="233"/>
      <c r="C1213" s="234"/>
      <c r="E1213" s="233"/>
      <c r="F1213" s="235"/>
      <c r="G1213" s="227"/>
      <c r="H1213" s="227"/>
    </row>
    <row r="1214" spans="2:8" ht="15" customHeight="1">
      <c r="B1214" s="233"/>
      <c r="C1214" s="234"/>
      <c r="E1214" s="233"/>
      <c r="F1214" s="235"/>
      <c r="G1214" s="227"/>
      <c r="H1214" s="227"/>
    </row>
    <row r="1215" spans="2:8" ht="15" customHeight="1">
      <c r="B1215" s="233"/>
      <c r="C1215" s="234"/>
      <c r="E1215" s="233"/>
      <c r="F1215" s="235"/>
      <c r="G1215" s="227"/>
      <c r="H1215" s="227"/>
    </row>
    <row r="1216" spans="2:8" ht="15" customHeight="1">
      <c r="B1216" s="233"/>
      <c r="C1216" s="234"/>
      <c r="E1216" s="233"/>
      <c r="F1216" s="235"/>
      <c r="G1216" s="227"/>
      <c r="H1216" s="227"/>
    </row>
    <row r="1217" spans="2:8" ht="15" customHeight="1">
      <c r="B1217" s="233"/>
      <c r="C1217" s="234"/>
      <c r="E1217" s="233"/>
      <c r="F1217" s="235"/>
      <c r="G1217" s="227"/>
      <c r="H1217" s="227"/>
    </row>
    <row r="1218" spans="2:8" ht="15" customHeight="1">
      <c r="B1218" s="233"/>
      <c r="C1218" s="234"/>
      <c r="E1218" s="233"/>
      <c r="F1218" s="235"/>
      <c r="G1218" s="227"/>
      <c r="H1218" s="227"/>
    </row>
    <row r="1219" spans="2:8" ht="15" customHeight="1">
      <c r="B1219" s="233"/>
      <c r="C1219" s="234"/>
      <c r="E1219" s="233"/>
      <c r="F1219" s="235"/>
      <c r="G1219" s="227"/>
      <c r="H1219" s="227"/>
    </row>
    <row r="1220" spans="2:8" ht="15" customHeight="1">
      <c r="B1220" s="233"/>
      <c r="C1220" s="234"/>
      <c r="E1220" s="233"/>
      <c r="F1220" s="235"/>
      <c r="G1220" s="227"/>
      <c r="H1220" s="227"/>
    </row>
    <row r="1221" spans="2:8" ht="15" customHeight="1">
      <c r="B1221" s="233"/>
      <c r="C1221" s="234"/>
      <c r="E1221" s="233"/>
      <c r="F1221" s="235"/>
      <c r="G1221" s="227"/>
      <c r="H1221" s="227"/>
    </row>
    <row r="1222" spans="2:8" ht="15" customHeight="1">
      <c r="B1222" s="233"/>
      <c r="C1222" s="234"/>
      <c r="E1222" s="233"/>
      <c r="F1222" s="235"/>
      <c r="G1222" s="227"/>
      <c r="H1222" s="227"/>
    </row>
    <row r="1223" spans="2:8" ht="15" customHeight="1">
      <c r="B1223" s="233"/>
      <c r="C1223" s="234"/>
      <c r="E1223" s="233"/>
      <c r="F1223" s="235"/>
      <c r="G1223" s="227"/>
      <c r="H1223" s="227"/>
    </row>
    <row r="1224" spans="2:8" ht="15" customHeight="1">
      <c r="B1224" s="233"/>
      <c r="C1224" s="234"/>
      <c r="E1224" s="233"/>
      <c r="F1224" s="235"/>
      <c r="G1224" s="227"/>
      <c r="H1224" s="227"/>
    </row>
    <row r="1225" spans="2:8" ht="15" customHeight="1">
      <c r="B1225" s="233"/>
      <c r="C1225" s="234"/>
      <c r="E1225" s="233"/>
      <c r="F1225" s="235"/>
      <c r="G1225" s="227"/>
      <c r="H1225" s="227"/>
    </row>
    <row r="1226" spans="2:8" ht="15" customHeight="1">
      <c r="B1226" s="233"/>
      <c r="C1226" s="234"/>
      <c r="E1226" s="233"/>
      <c r="F1226" s="235"/>
      <c r="G1226" s="227"/>
      <c r="H1226" s="227"/>
    </row>
    <row r="1227" spans="2:8" ht="15" customHeight="1">
      <c r="B1227" s="233"/>
      <c r="C1227" s="234"/>
      <c r="E1227" s="233"/>
      <c r="F1227" s="235"/>
      <c r="G1227" s="227"/>
      <c r="H1227" s="227"/>
    </row>
    <row r="1228" spans="2:8" ht="15" customHeight="1">
      <c r="B1228" s="233"/>
      <c r="C1228" s="234"/>
      <c r="E1228" s="233"/>
      <c r="F1228" s="235"/>
      <c r="G1228" s="227"/>
      <c r="H1228" s="227"/>
    </row>
    <row r="1229" spans="2:8" ht="15" customHeight="1">
      <c r="B1229" s="233"/>
      <c r="C1229" s="234"/>
      <c r="E1229" s="233"/>
      <c r="F1229" s="235"/>
      <c r="G1229" s="227"/>
      <c r="H1229" s="227"/>
    </row>
    <row r="1230" spans="2:8" ht="15" customHeight="1">
      <c r="B1230" s="233"/>
      <c r="C1230" s="234"/>
      <c r="E1230" s="233"/>
      <c r="F1230" s="235"/>
      <c r="G1230" s="227"/>
      <c r="H1230" s="227"/>
    </row>
    <row r="1231" spans="2:8" ht="15" customHeight="1">
      <c r="B1231" s="233"/>
      <c r="C1231" s="234"/>
      <c r="E1231" s="233"/>
      <c r="F1231" s="235"/>
      <c r="G1231" s="227"/>
      <c r="H1231" s="227"/>
    </row>
    <row r="1232" spans="2:8" ht="15" customHeight="1">
      <c r="B1232" s="233"/>
      <c r="C1232" s="234"/>
      <c r="E1232" s="233"/>
      <c r="F1232" s="235"/>
      <c r="G1232" s="227"/>
      <c r="H1232" s="227"/>
    </row>
    <row r="1233" spans="2:8" ht="15" customHeight="1">
      <c r="B1233" s="233"/>
      <c r="C1233" s="234"/>
      <c r="E1233" s="233"/>
      <c r="F1233" s="235"/>
      <c r="G1233" s="227"/>
      <c r="H1233" s="227"/>
    </row>
    <row r="1234" spans="2:8" ht="15" customHeight="1">
      <c r="B1234" s="233"/>
      <c r="C1234" s="234"/>
      <c r="E1234" s="233"/>
      <c r="F1234" s="235"/>
      <c r="G1234" s="227"/>
      <c r="H1234" s="227"/>
    </row>
    <row r="1235" spans="2:8" ht="15" customHeight="1">
      <c r="B1235" s="233"/>
      <c r="C1235" s="234"/>
      <c r="E1235" s="233"/>
      <c r="F1235" s="235"/>
      <c r="G1235" s="227"/>
      <c r="H1235" s="227"/>
    </row>
    <row r="1236" spans="2:8" ht="15" customHeight="1">
      <c r="B1236" s="233"/>
      <c r="C1236" s="234"/>
      <c r="E1236" s="233"/>
      <c r="F1236" s="235"/>
      <c r="G1236" s="227"/>
      <c r="H1236" s="227"/>
    </row>
    <row r="1237" spans="2:8" ht="15" customHeight="1">
      <c r="B1237" s="233"/>
      <c r="C1237" s="234"/>
      <c r="E1237" s="233"/>
      <c r="F1237" s="235"/>
      <c r="G1237" s="227"/>
      <c r="H1237" s="227"/>
    </row>
    <row r="1238" spans="2:8" ht="15" customHeight="1">
      <c r="B1238" s="233"/>
      <c r="C1238" s="234"/>
      <c r="E1238" s="233"/>
      <c r="F1238" s="235"/>
      <c r="G1238" s="227"/>
      <c r="H1238" s="227"/>
    </row>
    <row r="1239" spans="2:8" ht="15" customHeight="1">
      <c r="B1239" s="233"/>
      <c r="C1239" s="234"/>
      <c r="E1239" s="233"/>
      <c r="F1239" s="235"/>
      <c r="G1239" s="227"/>
      <c r="H1239" s="227"/>
    </row>
    <row r="1240" spans="2:8" ht="15" customHeight="1">
      <c r="B1240" s="233"/>
      <c r="C1240" s="234"/>
      <c r="E1240" s="233"/>
      <c r="F1240" s="235"/>
      <c r="G1240" s="227"/>
      <c r="H1240" s="227"/>
    </row>
    <row r="1241" spans="2:8" ht="15" customHeight="1">
      <c r="B1241" s="233"/>
      <c r="C1241" s="234"/>
      <c r="E1241" s="233"/>
      <c r="F1241" s="235"/>
      <c r="G1241" s="227"/>
      <c r="H1241" s="227"/>
    </row>
    <row r="1242" spans="2:8" ht="15" customHeight="1">
      <c r="B1242" s="233"/>
      <c r="C1242" s="234"/>
      <c r="E1242" s="233"/>
      <c r="F1242" s="235"/>
      <c r="G1242" s="227"/>
      <c r="H1242" s="227"/>
    </row>
    <row r="1243" spans="2:8" ht="15" customHeight="1">
      <c r="B1243" s="233"/>
      <c r="C1243" s="234"/>
      <c r="E1243" s="233"/>
      <c r="F1243" s="235"/>
      <c r="G1243" s="227"/>
      <c r="H1243" s="227"/>
    </row>
    <row r="1244" spans="2:8" ht="15" customHeight="1">
      <c r="B1244" s="233"/>
      <c r="C1244" s="234"/>
      <c r="E1244" s="233"/>
      <c r="F1244" s="235"/>
      <c r="G1244" s="227"/>
      <c r="H1244" s="227"/>
    </row>
    <row r="1245" spans="2:8" ht="15" customHeight="1">
      <c r="B1245" s="233"/>
      <c r="C1245" s="234"/>
      <c r="E1245" s="233"/>
      <c r="F1245" s="235"/>
      <c r="G1245" s="227"/>
      <c r="H1245" s="227"/>
    </row>
    <row r="1246" spans="2:8" ht="15" customHeight="1">
      <c r="B1246" s="233"/>
      <c r="C1246" s="234"/>
      <c r="E1246" s="233"/>
      <c r="F1246" s="235"/>
      <c r="G1246" s="227"/>
      <c r="H1246" s="227"/>
    </row>
    <row r="1247" spans="2:8" ht="15" customHeight="1">
      <c r="B1247" s="233"/>
      <c r="C1247" s="234"/>
      <c r="E1247" s="233"/>
      <c r="F1247" s="235"/>
      <c r="G1247" s="227"/>
      <c r="H1247" s="227"/>
    </row>
    <row r="1248" spans="2:8" ht="15" customHeight="1">
      <c r="B1248" s="233"/>
      <c r="C1248" s="234"/>
      <c r="E1248" s="233"/>
      <c r="F1248" s="235"/>
      <c r="G1248" s="227"/>
      <c r="H1248" s="227"/>
    </row>
    <row r="1249" spans="2:8" ht="15" customHeight="1">
      <c r="B1249" s="233"/>
      <c r="C1249" s="234"/>
      <c r="E1249" s="233"/>
      <c r="F1249" s="235"/>
      <c r="G1249" s="227"/>
      <c r="H1249" s="227"/>
    </row>
    <row r="1250" spans="2:8" ht="15" customHeight="1">
      <c r="B1250" s="233"/>
      <c r="C1250" s="234"/>
      <c r="E1250" s="233"/>
      <c r="F1250" s="235"/>
      <c r="G1250" s="227"/>
      <c r="H1250" s="227"/>
    </row>
    <row r="1251" spans="2:8" ht="15" customHeight="1">
      <c r="B1251" s="233"/>
      <c r="C1251" s="234"/>
      <c r="E1251" s="233"/>
      <c r="F1251" s="235"/>
      <c r="G1251" s="227"/>
      <c r="H1251" s="227"/>
    </row>
    <row r="1252" spans="2:8" ht="15" customHeight="1">
      <c r="B1252" s="233"/>
      <c r="C1252" s="234"/>
      <c r="E1252" s="233"/>
      <c r="F1252" s="235"/>
      <c r="G1252" s="227"/>
      <c r="H1252" s="227"/>
    </row>
    <row r="1253" spans="2:8" ht="15" customHeight="1">
      <c r="B1253" s="233"/>
      <c r="C1253" s="234"/>
      <c r="E1253" s="233"/>
      <c r="F1253" s="235"/>
      <c r="G1253" s="227"/>
      <c r="H1253" s="227"/>
    </row>
    <row r="1254" spans="2:8" ht="15" customHeight="1">
      <c r="B1254" s="233"/>
      <c r="C1254" s="234"/>
      <c r="E1254" s="233"/>
      <c r="F1254" s="235"/>
      <c r="G1254" s="227"/>
      <c r="H1254" s="227"/>
    </row>
    <row r="1255" spans="2:8" ht="15" customHeight="1">
      <c r="B1255" s="233"/>
      <c r="C1255" s="234"/>
      <c r="E1255" s="233"/>
      <c r="F1255" s="235"/>
      <c r="G1255" s="227"/>
      <c r="H1255" s="227"/>
    </row>
    <row r="1256" spans="2:8" ht="15" customHeight="1">
      <c r="B1256" s="233"/>
      <c r="C1256" s="234"/>
      <c r="E1256" s="233"/>
      <c r="F1256" s="235"/>
      <c r="G1256" s="227"/>
      <c r="H1256" s="227"/>
    </row>
    <row r="1257" spans="2:8" ht="15" customHeight="1">
      <c r="B1257" s="233"/>
      <c r="C1257" s="234"/>
      <c r="E1257" s="233"/>
      <c r="F1257" s="235"/>
      <c r="G1257" s="227"/>
      <c r="H1257" s="227"/>
    </row>
    <row r="1258" spans="2:8" ht="15" customHeight="1">
      <c r="B1258" s="233"/>
      <c r="C1258" s="234"/>
      <c r="E1258" s="233"/>
      <c r="F1258" s="235"/>
      <c r="G1258" s="227"/>
      <c r="H1258" s="227"/>
    </row>
    <row r="1259" spans="2:8" ht="15" customHeight="1">
      <c r="B1259" s="233"/>
      <c r="C1259" s="234"/>
      <c r="E1259" s="233"/>
      <c r="F1259" s="235"/>
      <c r="G1259" s="227"/>
      <c r="H1259" s="227"/>
    </row>
    <row r="1260" spans="2:8" ht="15" customHeight="1">
      <c r="B1260" s="233"/>
      <c r="C1260" s="234"/>
      <c r="E1260" s="233"/>
      <c r="F1260" s="235"/>
      <c r="G1260" s="227"/>
      <c r="H1260" s="227"/>
    </row>
    <row r="1261" spans="2:8" ht="15" customHeight="1">
      <c r="B1261" s="233"/>
      <c r="C1261" s="234"/>
      <c r="E1261" s="233"/>
      <c r="F1261" s="235"/>
      <c r="G1261" s="227"/>
      <c r="H1261" s="227"/>
    </row>
    <row r="1262" spans="2:8" ht="15" customHeight="1">
      <c r="B1262" s="233"/>
      <c r="C1262" s="234"/>
      <c r="E1262" s="233"/>
      <c r="F1262" s="235"/>
      <c r="G1262" s="227"/>
      <c r="H1262" s="227"/>
    </row>
    <row r="1263" spans="2:8" ht="15" customHeight="1">
      <c r="B1263" s="233"/>
      <c r="C1263" s="234"/>
      <c r="E1263" s="233"/>
      <c r="F1263" s="235"/>
      <c r="G1263" s="227"/>
      <c r="H1263" s="227"/>
    </row>
    <row r="1264" spans="2:8" ht="15" customHeight="1">
      <c r="B1264" s="233"/>
      <c r="C1264" s="234"/>
      <c r="E1264" s="233"/>
      <c r="F1264" s="235"/>
      <c r="G1264" s="227"/>
      <c r="H1264" s="227"/>
    </row>
    <row r="1265" spans="2:8" ht="15" customHeight="1">
      <c r="B1265" s="233"/>
      <c r="C1265" s="234"/>
      <c r="E1265" s="233"/>
      <c r="F1265" s="235"/>
      <c r="G1265" s="227"/>
      <c r="H1265" s="227"/>
    </row>
    <row r="1266" spans="2:8" ht="15" customHeight="1">
      <c r="B1266" s="233"/>
      <c r="C1266" s="234"/>
      <c r="E1266" s="233"/>
      <c r="F1266" s="235"/>
      <c r="G1266" s="227"/>
      <c r="H1266" s="227"/>
    </row>
    <row r="1267" spans="2:8" ht="15" customHeight="1">
      <c r="B1267" s="233"/>
      <c r="C1267" s="234"/>
      <c r="E1267" s="233"/>
      <c r="F1267" s="235"/>
      <c r="G1267" s="227"/>
      <c r="H1267" s="227"/>
    </row>
    <row r="1268" spans="2:8" ht="15" customHeight="1">
      <c r="B1268" s="233"/>
      <c r="C1268" s="234"/>
      <c r="E1268" s="233"/>
      <c r="F1268" s="235"/>
      <c r="G1268" s="227"/>
      <c r="H1268" s="227"/>
    </row>
    <row r="1269" spans="2:8" ht="15" customHeight="1">
      <c r="B1269" s="233"/>
      <c r="C1269" s="234"/>
      <c r="E1269" s="233"/>
      <c r="F1269" s="235"/>
      <c r="G1269" s="227"/>
      <c r="H1269" s="227"/>
    </row>
    <row r="1270" spans="2:8" ht="15" customHeight="1">
      <c r="B1270" s="233"/>
      <c r="C1270" s="234"/>
      <c r="E1270" s="233"/>
      <c r="F1270" s="235"/>
      <c r="G1270" s="227"/>
      <c r="H1270" s="227"/>
    </row>
    <row r="1271" spans="2:8" ht="15" customHeight="1">
      <c r="B1271" s="233"/>
      <c r="C1271" s="234"/>
      <c r="E1271" s="233"/>
      <c r="F1271" s="235"/>
      <c r="G1271" s="227"/>
      <c r="H1271" s="227"/>
    </row>
    <row r="1272" spans="2:8" ht="15" customHeight="1">
      <c r="B1272" s="233"/>
      <c r="C1272" s="234"/>
      <c r="E1272" s="233"/>
      <c r="F1272" s="235"/>
      <c r="G1272" s="227"/>
      <c r="H1272" s="227"/>
    </row>
    <row r="1273" spans="2:8" ht="15" customHeight="1">
      <c r="B1273" s="233"/>
      <c r="C1273" s="234"/>
      <c r="E1273" s="233"/>
      <c r="F1273" s="235"/>
      <c r="G1273" s="227"/>
      <c r="H1273" s="227"/>
    </row>
    <row r="1274" spans="2:8" ht="15" customHeight="1">
      <c r="B1274" s="233"/>
      <c r="C1274" s="234"/>
      <c r="E1274" s="233"/>
      <c r="F1274" s="235"/>
      <c r="G1274" s="227"/>
      <c r="H1274" s="227"/>
    </row>
    <row r="1275" spans="2:8" ht="15" customHeight="1">
      <c r="B1275" s="233"/>
      <c r="C1275" s="234"/>
      <c r="E1275" s="233"/>
      <c r="F1275" s="235"/>
      <c r="G1275" s="227"/>
      <c r="H1275" s="227"/>
    </row>
    <row r="1276" spans="2:8" ht="15" customHeight="1">
      <c r="B1276" s="233"/>
      <c r="C1276" s="234"/>
      <c r="E1276" s="233"/>
      <c r="F1276" s="235"/>
      <c r="G1276" s="227"/>
      <c r="H1276" s="227"/>
    </row>
    <row r="1277" spans="2:8" ht="15" customHeight="1">
      <c r="B1277" s="233"/>
      <c r="C1277" s="234"/>
      <c r="E1277" s="233"/>
      <c r="F1277" s="235"/>
      <c r="G1277" s="227"/>
      <c r="H1277" s="227"/>
    </row>
    <row r="1278" spans="2:8" ht="15" customHeight="1">
      <c r="B1278" s="233"/>
      <c r="C1278" s="234"/>
      <c r="E1278" s="233"/>
      <c r="F1278" s="235"/>
      <c r="G1278" s="227"/>
      <c r="H1278" s="227"/>
    </row>
    <row r="1279" spans="2:8" ht="15" customHeight="1">
      <c r="B1279" s="233"/>
      <c r="C1279" s="234"/>
      <c r="E1279" s="233"/>
      <c r="F1279" s="235"/>
      <c r="G1279" s="227"/>
      <c r="H1279" s="227"/>
    </row>
    <row r="1280" spans="2:8" ht="15" customHeight="1">
      <c r="B1280" s="233"/>
      <c r="C1280" s="234"/>
      <c r="E1280" s="233"/>
      <c r="F1280" s="235"/>
      <c r="G1280" s="227"/>
      <c r="H1280" s="227"/>
    </row>
    <row r="1281" spans="2:8" ht="15" customHeight="1">
      <c r="B1281" s="233"/>
      <c r="C1281" s="234"/>
      <c r="E1281" s="233"/>
      <c r="F1281" s="235"/>
      <c r="G1281" s="227"/>
      <c r="H1281" s="227"/>
    </row>
    <row r="1282" spans="2:8" ht="15" customHeight="1">
      <c r="B1282" s="233"/>
      <c r="C1282" s="234"/>
      <c r="E1282" s="233"/>
      <c r="F1282" s="235"/>
      <c r="G1282" s="227"/>
      <c r="H1282" s="227"/>
    </row>
    <row r="1283" spans="2:8" ht="15" customHeight="1">
      <c r="B1283" s="233"/>
      <c r="C1283" s="234"/>
      <c r="E1283" s="233"/>
      <c r="F1283" s="235"/>
      <c r="G1283" s="227"/>
      <c r="H1283" s="227"/>
    </row>
    <row r="1284" spans="2:8" ht="15" customHeight="1">
      <c r="B1284" s="233"/>
      <c r="C1284" s="234"/>
      <c r="E1284" s="233"/>
      <c r="F1284" s="235"/>
      <c r="G1284" s="227"/>
      <c r="H1284" s="227"/>
    </row>
    <row r="1285" spans="2:8" ht="15" customHeight="1">
      <c r="B1285" s="233"/>
      <c r="C1285" s="234"/>
      <c r="E1285" s="233"/>
      <c r="F1285" s="235"/>
      <c r="G1285" s="227"/>
      <c r="H1285" s="227"/>
    </row>
    <row r="1286" spans="2:8" ht="15" customHeight="1">
      <c r="B1286" s="233"/>
      <c r="C1286" s="234"/>
      <c r="E1286" s="233"/>
      <c r="F1286" s="235"/>
      <c r="G1286" s="227"/>
      <c r="H1286" s="227"/>
    </row>
    <row r="1287" spans="2:8" ht="15" customHeight="1">
      <c r="B1287" s="233"/>
      <c r="C1287" s="234"/>
      <c r="E1287" s="233"/>
      <c r="F1287" s="235"/>
      <c r="G1287" s="227"/>
      <c r="H1287" s="227"/>
    </row>
    <row r="1288" spans="2:8" ht="15" customHeight="1">
      <c r="B1288" s="233"/>
      <c r="C1288" s="234"/>
      <c r="E1288" s="233"/>
      <c r="F1288" s="235"/>
      <c r="G1288" s="227"/>
      <c r="H1288" s="227"/>
    </row>
    <row r="1289" spans="2:8" ht="15" customHeight="1">
      <c r="B1289" s="233"/>
      <c r="C1289" s="234"/>
      <c r="E1289" s="233"/>
      <c r="F1289" s="235"/>
      <c r="G1289" s="227"/>
      <c r="H1289" s="227"/>
    </row>
    <row r="1290" spans="2:8" ht="15" customHeight="1">
      <c r="B1290" s="233"/>
      <c r="C1290" s="234"/>
      <c r="E1290" s="233"/>
      <c r="F1290" s="235"/>
      <c r="G1290" s="227"/>
      <c r="H1290" s="227"/>
    </row>
    <row r="1291" spans="2:8" ht="15" customHeight="1">
      <c r="B1291" s="233"/>
      <c r="C1291" s="234"/>
      <c r="E1291" s="233"/>
      <c r="F1291" s="235"/>
      <c r="G1291" s="227"/>
      <c r="H1291" s="227"/>
    </row>
    <row r="1292" spans="2:8" ht="15" customHeight="1">
      <c r="B1292" s="233"/>
      <c r="C1292" s="234"/>
      <c r="E1292" s="233"/>
      <c r="F1292" s="235"/>
      <c r="G1292" s="227"/>
      <c r="H1292" s="227"/>
    </row>
    <row r="1293" spans="2:8" ht="15" customHeight="1">
      <c r="B1293" s="233"/>
      <c r="C1293" s="234"/>
      <c r="E1293" s="233"/>
      <c r="F1293" s="235"/>
      <c r="G1293" s="227"/>
      <c r="H1293" s="227"/>
    </row>
    <row r="1294" spans="2:8" ht="15" customHeight="1">
      <c r="B1294" s="233"/>
      <c r="C1294" s="234"/>
      <c r="E1294" s="233"/>
      <c r="F1294" s="235"/>
      <c r="G1294" s="227"/>
      <c r="H1294" s="227"/>
    </row>
    <row r="1295" spans="2:8" ht="15" customHeight="1">
      <c r="B1295" s="233"/>
      <c r="C1295" s="234"/>
      <c r="E1295" s="233"/>
      <c r="F1295" s="235"/>
      <c r="G1295" s="227"/>
      <c r="H1295" s="227"/>
    </row>
    <row r="1296" spans="2:8" ht="15" customHeight="1">
      <c r="B1296" s="233"/>
      <c r="C1296" s="234"/>
      <c r="E1296" s="233"/>
      <c r="F1296" s="235"/>
      <c r="G1296" s="227"/>
      <c r="H1296" s="227"/>
    </row>
    <row r="1297" spans="2:8" ht="15" customHeight="1">
      <c r="B1297" s="233"/>
      <c r="C1297" s="234"/>
      <c r="E1297" s="233"/>
      <c r="F1297" s="235"/>
      <c r="G1297" s="227"/>
      <c r="H1297" s="227"/>
    </row>
    <row r="1298" spans="2:8" ht="15" customHeight="1">
      <c r="B1298" s="233"/>
      <c r="C1298" s="234"/>
      <c r="E1298" s="233"/>
      <c r="F1298" s="235"/>
      <c r="G1298" s="227"/>
      <c r="H1298" s="227"/>
    </row>
    <row r="1299" spans="2:8" ht="15" customHeight="1">
      <c r="B1299" s="233"/>
      <c r="C1299" s="234"/>
      <c r="E1299" s="233"/>
      <c r="F1299" s="235"/>
      <c r="G1299" s="227"/>
      <c r="H1299" s="227"/>
    </row>
    <row r="1300" spans="2:8" ht="15" customHeight="1">
      <c r="B1300" s="233"/>
      <c r="C1300" s="234"/>
      <c r="E1300" s="233"/>
      <c r="F1300" s="235"/>
      <c r="G1300" s="227"/>
      <c r="H1300" s="227"/>
    </row>
    <row r="1301" spans="2:8" ht="15" customHeight="1">
      <c r="B1301" s="233"/>
      <c r="C1301" s="234"/>
      <c r="E1301" s="233"/>
      <c r="F1301" s="235"/>
      <c r="G1301" s="227"/>
      <c r="H1301" s="227"/>
    </row>
    <row r="1302" spans="2:8" ht="15" customHeight="1">
      <c r="B1302" s="233"/>
      <c r="C1302" s="234"/>
      <c r="E1302" s="233"/>
      <c r="F1302" s="235"/>
      <c r="G1302" s="227"/>
      <c r="H1302" s="227"/>
    </row>
    <row r="1303" spans="2:8" ht="15" customHeight="1">
      <c r="B1303" s="233"/>
      <c r="C1303" s="234"/>
      <c r="E1303" s="233"/>
      <c r="F1303" s="235"/>
      <c r="G1303" s="227"/>
      <c r="H1303" s="227"/>
    </row>
    <row r="1304" spans="2:8" ht="15" customHeight="1">
      <c r="B1304" s="233"/>
      <c r="C1304" s="234"/>
      <c r="E1304" s="233"/>
      <c r="F1304" s="235"/>
      <c r="G1304" s="227"/>
      <c r="H1304" s="227"/>
    </row>
    <row r="1305" spans="2:8" ht="15" customHeight="1">
      <c r="B1305" s="233"/>
      <c r="C1305" s="234"/>
      <c r="E1305" s="233"/>
      <c r="F1305" s="235"/>
      <c r="G1305" s="227"/>
      <c r="H1305" s="227"/>
    </row>
    <row r="1306" spans="2:8" ht="15" customHeight="1">
      <c r="B1306" s="233"/>
      <c r="C1306" s="234"/>
      <c r="E1306" s="233"/>
      <c r="F1306" s="235"/>
      <c r="G1306" s="227"/>
      <c r="H1306" s="227"/>
    </row>
    <row r="1307" spans="2:8" ht="15" customHeight="1">
      <c r="B1307" s="233"/>
      <c r="C1307" s="234"/>
      <c r="E1307" s="233"/>
      <c r="F1307" s="235"/>
      <c r="G1307" s="227"/>
      <c r="H1307" s="227"/>
    </row>
    <row r="1308" spans="2:8" ht="15" customHeight="1">
      <c r="B1308" s="233"/>
      <c r="C1308" s="234"/>
      <c r="E1308" s="233"/>
      <c r="F1308" s="235"/>
      <c r="G1308" s="227"/>
      <c r="H1308" s="227"/>
    </row>
    <row r="1309" spans="2:8" ht="15" customHeight="1">
      <c r="B1309" s="233"/>
      <c r="C1309" s="234"/>
      <c r="E1309" s="233"/>
      <c r="F1309" s="235"/>
      <c r="G1309" s="227"/>
      <c r="H1309" s="227"/>
    </row>
    <row r="1310" spans="2:8" ht="15" customHeight="1">
      <c r="B1310" s="233"/>
      <c r="C1310" s="234"/>
      <c r="E1310" s="233"/>
      <c r="F1310" s="235"/>
      <c r="G1310" s="227"/>
      <c r="H1310" s="227"/>
    </row>
    <row r="1311" spans="2:8" ht="15" customHeight="1">
      <c r="B1311" s="233"/>
      <c r="C1311" s="234"/>
      <c r="E1311" s="233"/>
      <c r="F1311" s="235"/>
      <c r="G1311" s="227"/>
      <c r="H1311" s="227"/>
    </row>
    <row r="1312" spans="2:8" ht="15" customHeight="1">
      <c r="B1312" s="233"/>
      <c r="C1312" s="234"/>
      <c r="E1312" s="233"/>
      <c r="F1312" s="235"/>
      <c r="G1312" s="227"/>
      <c r="H1312" s="227"/>
    </row>
    <row r="1313" spans="2:8" ht="15" customHeight="1">
      <c r="B1313" s="233"/>
      <c r="C1313" s="234"/>
      <c r="E1313" s="233"/>
      <c r="F1313" s="235"/>
      <c r="G1313" s="227"/>
      <c r="H1313" s="227"/>
    </row>
    <row r="1314" spans="2:8" ht="15" customHeight="1">
      <c r="B1314" s="233"/>
      <c r="C1314" s="234"/>
      <c r="E1314" s="233"/>
      <c r="F1314" s="235"/>
      <c r="G1314" s="227"/>
      <c r="H1314" s="227"/>
    </row>
    <row r="1315" spans="2:8" ht="15" customHeight="1">
      <c r="B1315" s="233"/>
      <c r="C1315" s="234"/>
      <c r="E1315" s="233"/>
      <c r="F1315" s="235"/>
      <c r="G1315" s="227"/>
      <c r="H1315" s="227"/>
    </row>
    <row r="1316" spans="2:8" ht="15" customHeight="1">
      <c r="B1316" s="233"/>
      <c r="C1316" s="234"/>
      <c r="E1316" s="233"/>
      <c r="F1316" s="235"/>
      <c r="G1316" s="227"/>
      <c r="H1316" s="227"/>
    </row>
    <row r="1317" spans="2:8" ht="15" customHeight="1">
      <c r="B1317" s="233"/>
      <c r="C1317" s="234"/>
      <c r="E1317" s="233"/>
      <c r="F1317" s="235"/>
      <c r="G1317" s="227"/>
      <c r="H1317" s="227"/>
    </row>
    <row r="1318" spans="2:8" ht="15" customHeight="1">
      <c r="B1318" s="233"/>
      <c r="C1318" s="234"/>
      <c r="E1318" s="233"/>
      <c r="F1318" s="235"/>
      <c r="G1318" s="227"/>
      <c r="H1318" s="227"/>
    </row>
    <row r="1319" spans="2:8" ht="15" customHeight="1">
      <c r="B1319" s="233"/>
      <c r="C1319" s="234"/>
      <c r="E1319" s="233"/>
      <c r="F1319" s="235"/>
      <c r="G1319" s="227"/>
      <c r="H1319" s="227"/>
    </row>
    <row r="1320" spans="2:8" ht="15" customHeight="1">
      <c r="B1320" s="233"/>
      <c r="C1320" s="234"/>
      <c r="E1320" s="233"/>
      <c r="F1320" s="235"/>
      <c r="G1320" s="227"/>
      <c r="H1320" s="227"/>
    </row>
    <row r="1321" spans="2:8" ht="15" customHeight="1">
      <c r="B1321" s="233"/>
      <c r="C1321" s="234"/>
      <c r="E1321" s="233"/>
      <c r="F1321" s="235"/>
      <c r="G1321" s="227"/>
      <c r="H1321" s="227"/>
    </row>
    <row r="1322" spans="2:8" ht="15" customHeight="1">
      <c r="B1322" s="233"/>
      <c r="C1322" s="234"/>
      <c r="E1322" s="233"/>
      <c r="F1322" s="235"/>
      <c r="G1322" s="227"/>
      <c r="H1322" s="227"/>
    </row>
    <row r="1323" spans="2:8" ht="15" customHeight="1">
      <c r="B1323" s="233"/>
      <c r="C1323" s="234"/>
      <c r="E1323" s="233"/>
      <c r="F1323" s="235"/>
      <c r="G1323" s="227"/>
      <c r="H1323" s="227"/>
    </row>
    <row r="1324" spans="2:8" ht="15" customHeight="1">
      <c r="B1324" s="233"/>
      <c r="C1324" s="234"/>
      <c r="E1324" s="233"/>
      <c r="F1324" s="235"/>
      <c r="G1324" s="227"/>
      <c r="H1324" s="227"/>
    </row>
    <row r="1325" spans="2:8" ht="15" customHeight="1">
      <c r="B1325" s="233"/>
      <c r="C1325" s="234"/>
      <c r="E1325" s="233"/>
      <c r="F1325" s="235"/>
      <c r="G1325" s="227"/>
      <c r="H1325" s="227"/>
    </row>
    <row r="1326" spans="2:8" ht="15" customHeight="1">
      <c r="B1326" s="233"/>
      <c r="C1326" s="234"/>
      <c r="E1326" s="233"/>
      <c r="F1326" s="235"/>
      <c r="G1326" s="227"/>
      <c r="H1326" s="227"/>
    </row>
    <row r="1327" spans="2:8" ht="15" customHeight="1">
      <c r="B1327" s="233"/>
      <c r="C1327" s="234"/>
      <c r="E1327" s="233"/>
      <c r="F1327" s="235"/>
      <c r="G1327" s="227"/>
      <c r="H1327" s="227"/>
    </row>
    <row r="1328" spans="2:8" ht="15" customHeight="1">
      <c r="B1328" s="233"/>
      <c r="C1328" s="234"/>
      <c r="E1328" s="233"/>
      <c r="F1328" s="235"/>
      <c r="G1328" s="227"/>
      <c r="H1328" s="227"/>
    </row>
    <row r="1329" spans="2:8" ht="15" customHeight="1">
      <c r="B1329" s="233"/>
      <c r="C1329" s="234"/>
      <c r="E1329" s="233"/>
      <c r="F1329" s="235"/>
      <c r="G1329" s="227"/>
      <c r="H1329" s="227"/>
    </row>
    <row r="1330" spans="2:8" ht="15" customHeight="1">
      <c r="B1330" s="233"/>
      <c r="C1330" s="234"/>
      <c r="E1330" s="233"/>
      <c r="F1330" s="235"/>
      <c r="G1330" s="227"/>
      <c r="H1330" s="227"/>
    </row>
    <row r="1331" spans="2:8" ht="15" customHeight="1">
      <c r="B1331" s="233"/>
      <c r="C1331" s="234"/>
      <c r="E1331" s="233"/>
      <c r="F1331" s="235"/>
      <c r="G1331" s="227"/>
      <c r="H1331" s="227"/>
    </row>
    <row r="1332" spans="2:8" ht="15" customHeight="1">
      <c r="B1332" s="233"/>
      <c r="C1332" s="234"/>
      <c r="E1332" s="233"/>
      <c r="F1332" s="235"/>
      <c r="G1332" s="227"/>
      <c r="H1332" s="227"/>
    </row>
    <row r="1333" spans="2:8" ht="15" customHeight="1">
      <c r="B1333" s="233"/>
      <c r="C1333" s="234"/>
      <c r="E1333" s="233"/>
      <c r="F1333" s="235"/>
      <c r="G1333" s="227"/>
      <c r="H1333" s="227"/>
    </row>
    <row r="1334" spans="2:8" ht="15" customHeight="1">
      <c r="B1334" s="233"/>
      <c r="C1334" s="234"/>
      <c r="E1334" s="233"/>
      <c r="F1334" s="235"/>
      <c r="G1334" s="227"/>
      <c r="H1334" s="227"/>
    </row>
    <row r="1335" spans="2:8" ht="15" customHeight="1">
      <c r="B1335" s="233"/>
      <c r="C1335" s="234"/>
      <c r="E1335" s="233"/>
      <c r="F1335" s="235"/>
      <c r="G1335" s="227"/>
      <c r="H1335" s="227"/>
    </row>
    <row r="1336" spans="2:8" ht="15" customHeight="1">
      <c r="B1336" s="233"/>
      <c r="C1336" s="234"/>
      <c r="E1336" s="233"/>
      <c r="F1336" s="235"/>
      <c r="G1336" s="227"/>
      <c r="H1336" s="227"/>
    </row>
    <row r="1337" spans="2:8" ht="15" customHeight="1">
      <c r="B1337" s="233"/>
      <c r="C1337" s="234"/>
      <c r="E1337" s="233"/>
      <c r="F1337" s="235"/>
      <c r="G1337" s="227"/>
      <c r="H1337" s="227"/>
    </row>
    <row r="1338" spans="2:8" ht="15" customHeight="1">
      <c r="B1338" s="233"/>
      <c r="C1338" s="234"/>
      <c r="E1338" s="233"/>
      <c r="F1338" s="235"/>
      <c r="G1338" s="227"/>
      <c r="H1338" s="227"/>
    </row>
    <row r="1339" spans="2:8" ht="15" customHeight="1">
      <c r="B1339" s="233"/>
      <c r="C1339" s="234"/>
      <c r="E1339" s="233"/>
      <c r="F1339" s="235"/>
      <c r="G1339" s="227"/>
      <c r="H1339" s="227"/>
    </row>
    <row r="1340" spans="2:8" ht="15" customHeight="1">
      <c r="B1340" s="233"/>
      <c r="C1340" s="234"/>
      <c r="E1340" s="233"/>
      <c r="F1340" s="235"/>
      <c r="G1340" s="227"/>
      <c r="H1340" s="227"/>
    </row>
    <row r="1341" spans="2:8" ht="15" customHeight="1">
      <c r="B1341" s="233"/>
      <c r="C1341" s="234"/>
      <c r="E1341" s="233"/>
      <c r="F1341" s="235"/>
      <c r="G1341" s="227"/>
      <c r="H1341" s="227"/>
    </row>
    <row r="1342" spans="2:8" ht="15" customHeight="1">
      <c r="B1342" s="233"/>
      <c r="C1342" s="234"/>
      <c r="E1342" s="233"/>
      <c r="F1342" s="235"/>
      <c r="G1342" s="227"/>
      <c r="H1342" s="227"/>
    </row>
    <row r="1343" spans="2:8" ht="15" customHeight="1">
      <c r="B1343" s="233"/>
      <c r="C1343" s="234"/>
      <c r="E1343" s="233"/>
      <c r="F1343" s="235"/>
      <c r="G1343" s="227"/>
      <c r="H1343" s="227"/>
    </row>
    <row r="1344" spans="2:8" ht="15" customHeight="1">
      <c r="B1344" s="233"/>
      <c r="C1344" s="234"/>
      <c r="E1344" s="233"/>
      <c r="F1344" s="235"/>
      <c r="G1344" s="227"/>
      <c r="H1344" s="227"/>
    </row>
    <row r="1345" spans="2:8" ht="15" customHeight="1">
      <c r="B1345" s="233"/>
      <c r="C1345" s="234"/>
      <c r="E1345" s="233"/>
      <c r="F1345" s="235"/>
      <c r="G1345" s="227"/>
      <c r="H1345" s="227"/>
    </row>
    <row r="1346" spans="2:8" ht="15" customHeight="1">
      <c r="B1346" s="233"/>
      <c r="C1346" s="234"/>
      <c r="E1346" s="233"/>
      <c r="F1346" s="235"/>
      <c r="G1346" s="227"/>
      <c r="H1346" s="227"/>
    </row>
    <row r="1347" spans="2:8" ht="15" customHeight="1">
      <c r="B1347" s="233"/>
      <c r="C1347" s="234"/>
      <c r="E1347" s="233"/>
      <c r="F1347" s="235"/>
      <c r="G1347" s="227"/>
      <c r="H1347" s="227"/>
    </row>
    <row r="1348" spans="2:8" ht="15" customHeight="1">
      <c r="B1348" s="233"/>
      <c r="C1348" s="234"/>
      <c r="E1348" s="233"/>
      <c r="F1348" s="235"/>
      <c r="G1348" s="227"/>
      <c r="H1348" s="227"/>
    </row>
    <row r="1349" spans="2:8" ht="15" customHeight="1">
      <c r="B1349" s="233"/>
      <c r="C1349" s="234"/>
      <c r="E1349" s="233"/>
      <c r="F1349" s="235"/>
      <c r="G1349" s="227"/>
      <c r="H1349" s="227"/>
    </row>
    <row r="1350" spans="2:8" ht="15" customHeight="1">
      <c r="B1350" s="233"/>
      <c r="C1350" s="234"/>
      <c r="E1350" s="233"/>
      <c r="F1350" s="235"/>
      <c r="G1350" s="227"/>
      <c r="H1350" s="227"/>
    </row>
    <row r="1351" spans="2:8" ht="15" customHeight="1">
      <c r="B1351" s="233"/>
      <c r="C1351" s="234"/>
      <c r="E1351" s="233"/>
      <c r="F1351" s="235"/>
      <c r="G1351" s="227"/>
      <c r="H1351" s="227"/>
    </row>
    <row r="1352" spans="2:8" ht="15" customHeight="1">
      <c r="B1352" s="233"/>
      <c r="C1352" s="234"/>
      <c r="E1352" s="233"/>
      <c r="F1352" s="235"/>
      <c r="G1352" s="227"/>
      <c r="H1352" s="227"/>
    </row>
    <row r="1353" spans="2:8" ht="15" customHeight="1">
      <c r="B1353" s="233"/>
      <c r="C1353" s="234"/>
      <c r="E1353" s="233"/>
      <c r="F1353" s="235"/>
      <c r="G1353" s="227"/>
      <c r="H1353" s="227"/>
    </row>
    <row r="1354" spans="2:8" ht="15" customHeight="1">
      <c r="B1354" s="233"/>
      <c r="C1354" s="234"/>
      <c r="E1354" s="233"/>
      <c r="F1354" s="235"/>
      <c r="G1354" s="227"/>
      <c r="H1354" s="227"/>
    </row>
    <row r="1355" spans="2:8" ht="15" customHeight="1">
      <c r="B1355" s="233"/>
      <c r="C1355" s="234"/>
      <c r="E1355" s="233"/>
      <c r="F1355" s="235"/>
      <c r="G1355" s="227"/>
      <c r="H1355" s="227"/>
    </row>
    <row r="1356" spans="2:8" ht="15" customHeight="1">
      <c r="B1356" s="233"/>
      <c r="C1356" s="234"/>
      <c r="E1356" s="233"/>
      <c r="F1356" s="235"/>
      <c r="G1356" s="227"/>
      <c r="H1356" s="227"/>
    </row>
    <row r="1357" spans="2:8" ht="15" customHeight="1">
      <c r="B1357" s="233"/>
      <c r="C1357" s="234"/>
      <c r="E1357" s="233"/>
      <c r="F1357" s="235"/>
      <c r="G1357" s="227"/>
      <c r="H1357" s="227"/>
    </row>
    <row r="1358" spans="2:8" ht="15" customHeight="1">
      <c r="B1358" s="233"/>
      <c r="C1358" s="234"/>
      <c r="E1358" s="233"/>
      <c r="F1358" s="235"/>
      <c r="G1358" s="227"/>
      <c r="H1358" s="227"/>
    </row>
    <row r="1359" spans="2:8" ht="15" customHeight="1">
      <c r="B1359" s="233"/>
      <c r="C1359" s="234"/>
      <c r="E1359" s="233"/>
      <c r="F1359" s="235"/>
      <c r="G1359" s="227"/>
      <c r="H1359" s="227"/>
    </row>
    <row r="1360" spans="2:8" ht="15" customHeight="1">
      <c r="B1360" s="233"/>
      <c r="C1360" s="234"/>
      <c r="E1360" s="233"/>
      <c r="F1360" s="235"/>
      <c r="G1360" s="227"/>
      <c r="H1360" s="227"/>
    </row>
    <row r="1361" spans="2:8" ht="15" customHeight="1">
      <c r="B1361" s="233"/>
      <c r="C1361" s="234"/>
      <c r="E1361" s="233"/>
      <c r="F1361" s="235"/>
      <c r="G1361" s="227"/>
      <c r="H1361" s="227"/>
    </row>
    <row r="1362" spans="2:8" ht="15" customHeight="1">
      <c r="B1362" s="233"/>
      <c r="C1362" s="234"/>
      <c r="E1362" s="233"/>
      <c r="F1362" s="235"/>
      <c r="G1362" s="227"/>
      <c r="H1362" s="227"/>
    </row>
    <row r="1363" spans="2:8" ht="15" customHeight="1">
      <c r="B1363" s="233"/>
      <c r="C1363" s="234"/>
      <c r="E1363" s="233"/>
      <c r="F1363" s="235"/>
      <c r="G1363" s="227"/>
      <c r="H1363" s="227"/>
    </row>
    <row r="1364" spans="2:8" ht="15" customHeight="1">
      <c r="B1364" s="233"/>
      <c r="C1364" s="234"/>
      <c r="E1364" s="233"/>
      <c r="F1364" s="235"/>
      <c r="G1364" s="227"/>
      <c r="H1364" s="227"/>
    </row>
    <row r="1365" spans="2:8" ht="15" customHeight="1">
      <c r="B1365" s="233"/>
      <c r="C1365" s="234"/>
      <c r="E1365" s="233"/>
      <c r="F1365" s="235"/>
      <c r="G1365" s="227"/>
      <c r="H1365" s="227"/>
    </row>
    <row r="1366" spans="2:8" ht="15" customHeight="1">
      <c r="B1366" s="233"/>
      <c r="C1366" s="234"/>
      <c r="E1366" s="233"/>
      <c r="F1366" s="235"/>
      <c r="G1366" s="227"/>
      <c r="H1366" s="227"/>
    </row>
    <row r="1367" spans="2:8" ht="15" customHeight="1">
      <c r="B1367" s="233"/>
      <c r="C1367" s="234"/>
      <c r="E1367" s="233"/>
      <c r="F1367" s="235"/>
      <c r="G1367" s="227"/>
      <c r="H1367" s="227"/>
    </row>
    <row r="1368" spans="2:8" ht="15" customHeight="1">
      <c r="B1368" s="233"/>
      <c r="C1368" s="234"/>
      <c r="E1368" s="233"/>
      <c r="F1368" s="235"/>
      <c r="G1368" s="227"/>
      <c r="H1368" s="227"/>
    </row>
    <row r="1369" spans="2:8" ht="15" customHeight="1">
      <c r="B1369" s="233"/>
      <c r="C1369" s="234"/>
      <c r="E1369" s="233"/>
      <c r="F1369" s="235"/>
      <c r="G1369" s="227"/>
      <c r="H1369" s="227"/>
    </row>
    <row r="1370" spans="2:8" ht="15" customHeight="1">
      <c r="B1370" s="233"/>
      <c r="C1370" s="234"/>
      <c r="E1370" s="233"/>
      <c r="F1370" s="235"/>
      <c r="G1370" s="227"/>
      <c r="H1370" s="227"/>
    </row>
    <row r="1371" spans="2:8" ht="15" customHeight="1">
      <c r="B1371" s="233"/>
      <c r="C1371" s="234"/>
      <c r="E1371" s="233"/>
      <c r="F1371" s="235"/>
      <c r="G1371" s="227"/>
      <c r="H1371" s="227"/>
    </row>
    <row r="1372" spans="2:8" ht="15" customHeight="1">
      <c r="B1372" s="233"/>
      <c r="C1372" s="234"/>
      <c r="E1372" s="233"/>
      <c r="F1372" s="235"/>
      <c r="G1372" s="227"/>
      <c r="H1372" s="227"/>
    </row>
    <row r="1373" spans="2:8" ht="15" customHeight="1">
      <c r="B1373" s="233"/>
      <c r="C1373" s="234"/>
      <c r="E1373" s="233"/>
      <c r="F1373" s="235"/>
      <c r="G1373" s="227"/>
      <c r="H1373" s="227"/>
    </row>
    <row r="1374" spans="2:8" ht="15" customHeight="1">
      <c r="B1374" s="233"/>
      <c r="C1374" s="234"/>
      <c r="E1374" s="233"/>
      <c r="F1374" s="235"/>
      <c r="G1374" s="227"/>
      <c r="H1374" s="227"/>
    </row>
    <row r="1375" spans="2:8" ht="15" customHeight="1">
      <c r="B1375" s="233"/>
      <c r="C1375" s="234"/>
      <c r="E1375" s="233"/>
      <c r="F1375" s="235"/>
      <c r="G1375" s="227"/>
      <c r="H1375" s="227"/>
    </row>
    <row r="1376" spans="2:8" ht="15" customHeight="1">
      <c r="B1376" s="233"/>
      <c r="C1376" s="234"/>
      <c r="E1376" s="233"/>
      <c r="F1376" s="235"/>
      <c r="G1376" s="227"/>
      <c r="H1376" s="227"/>
    </row>
    <row r="1377" spans="2:8" ht="15" customHeight="1">
      <c r="B1377" s="233"/>
      <c r="C1377" s="234"/>
      <c r="E1377" s="233"/>
      <c r="F1377" s="235"/>
      <c r="G1377" s="227"/>
      <c r="H1377" s="227"/>
    </row>
    <row r="1378" spans="2:8" ht="15" customHeight="1">
      <c r="B1378" s="233"/>
      <c r="C1378" s="234"/>
      <c r="E1378" s="233"/>
      <c r="F1378" s="235"/>
      <c r="G1378" s="227"/>
      <c r="H1378" s="227"/>
    </row>
    <row r="1379" spans="2:8" ht="15" customHeight="1">
      <c r="B1379" s="233"/>
      <c r="C1379" s="234"/>
      <c r="E1379" s="233"/>
      <c r="F1379" s="235"/>
      <c r="G1379" s="227"/>
      <c r="H1379" s="227"/>
    </row>
    <row r="1380" spans="2:8" ht="15" customHeight="1">
      <c r="B1380" s="233"/>
      <c r="C1380" s="234"/>
      <c r="E1380" s="233"/>
      <c r="F1380" s="235"/>
      <c r="G1380" s="227"/>
      <c r="H1380" s="227"/>
    </row>
    <row r="1381" spans="2:8" ht="15" customHeight="1">
      <c r="B1381" s="233"/>
      <c r="C1381" s="234"/>
      <c r="E1381" s="233"/>
      <c r="F1381" s="235"/>
      <c r="G1381" s="227"/>
      <c r="H1381" s="227"/>
    </row>
    <row r="1382" spans="2:8" ht="15" customHeight="1">
      <c r="B1382" s="233"/>
      <c r="C1382" s="234"/>
      <c r="E1382" s="233"/>
      <c r="F1382" s="235"/>
      <c r="G1382" s="227"/>
      <c r="H1382" s="227"/>
    </row>
    <row r="1383" spans="2:8" ht="15" customHeight="1">
      <c r="B1383" s="233"/>
      <c r="C1383" s="234"/>
      <c r="E1383" s="233"/>
      <c r="F1383" s="235"/>
      <c r="G1383" s="227"/>
      <c r="H1383" s="227"/>
    </row>
    <row r="1384" spans="2:8" ht="15" customHeight="1">
      <c r="B1384" s="233"/>
      <c r="C1384" s="234"/>
      <c r="E1384" s="233"/>
      <c r="F1384" s="235"/>
      <c r="G1384" s="227"/>
      <c r="H1384" s="227"/>
    </row>
    <row r="1385" spans="2:8" ht="15" customHeight="1">
      <c r="B1385" s="233"/>
      <c r="C1385" s="234"/>
      <c r="E1385" s="233"/>
      <c r="F1385" s="235"/>
      <c r="G1385" s="227"/>
      <c r="H1385" s="227"/>
    </row>
    <row r="1386" spans="2:8" ht="15" customHeight="1">
      <c r="B1386" s="233"/>
      <c r="C1386" s="234"/>
      <c r="E1386" s="233"/>
      <c r="F1386" s="235"/>
      <c r="G1386" s="227"/>
      <c r="H1386" s="227"/>
    </row>
    <row r="1387" spans="2:8" ht="15" customHeight="1">
      <c r="B1387" s="233"/>
      <c r="C1387" s="234"/>
      <c r="E1387" s="233"/>
      <c r="F1387" s="235"/>
      <c r="G1387" s="227"/>
      <c r="H1387" s="227"/>
    </row>
    <row r="1388" spans="2:8" ht="15" customHeight="1">
      <c r="B1388" s="233"/>
      <c r="C1388" s="234"/>
      <c r="E1388" s="233"/>
      <c r="F1388" s="235"/>
      <c r="G1388" s="227"/>
      <c r="H1388" s="227"/>
    </row>
    <row r="1389" spans="2:8" ht="15" customHeight="1">
      <c r="B1389" s="233"/>
      <c r="C1389" s="234"/>
      <c r="E1389" s="233"/>
      <c r="F1389" s="235"/>
      <c r="G1389" s="227"/>
      <c r="H1389" s="227"/>
    </row>
    <row r="1390" spans="2:8" ht="15" customHeight="1">
      <c r="B1390" s="233"/>
      <c r="C1390" s="234"/>
      <c r="E1390" s="233"/>
      <c r="F1390" s="235"/>
      <c r="G1390" s="227"/>
      <c r="H1390" s="227"/>
    </row>
    <row r="1391" spans="2:8" ht="15" customHeight="1">
      <c r="B1391" s="233"/>
      <c r="C1391" s="234"/>
      <c r="E1391" s="233"/>
      <c r="F1391" s="235"/>
      <c r="G1391" s="227"/>
      <c r="H1391" s="227"/>
    </row>
    <row r="1392" spans="2:8" ht="15" customHeight="1">
      <c r="B1392" s="233"/>
      <c r="C1392" s="234"/>
      <c r="E1392" s="233"/>
      <c r="F1392" s="235"/>
      <c r="G1392" s="227"/>
      <c r="H1392" s="227"/>
    </row>
    <row r="1393" spans="2:8" ht="15" customHeight="1">
      <c r="B1393" s="233"/>
      <c r="C1393" s="234"/>
      <c r="E1393" s="233"/>
      <c r="F1393" s="235"/>
      <c r="G1393" s="227"/>
      <c r="H1393" s="227"/>
    </row>
    <row r="1394" spans="2:8" ht="15" customHeight="1">
      <c r="B1394" s="233"/>
      <c r="C1394" s="234"/>
      <c r="E1394" s="233"/>
      <c r="F1394" s="235"/>
      <c r="G1394" s="227"/>
      <c r="H1394" s="227"/>
    </row>
    <row r="1395" spans="2:8" ht="15" customHeight="1">
      <c r="B1395" s="233"/>
      <c r="C1395" s="234"/>
      <c r="E1395" s="233"/>
      <c r="F1395" s="235"/>
      <c r="G1395" s="227"/>
      <c r="H1395" s="227"/>
    </row>
    <row r="1396" spans="2:8" ht="15" customHeight="1">
      <c r="B1396" s="233"/>
      <c r="C1396" s="234"/>
      <c r="E1396" s="233"/>
      <c r="F1396" s="235"/>
      <c r="G1396" s="227"/>
      <c r="H1396" s="227"/>
    </row>
    <row r="1397" spans="2:8" ht="15" customHeight="1">
      <c r="B1397" s="233"/>
      <c r="C1397" s="234"/>
      <c r="E1397" s="233"/>
      <c r="F1397" s="235"/>
      <c r="G1397" s="227"/>
      <c r="H1397" s="227"/>
    </row>
    <row r="1398" spans="2:8" ht="15" customHeight="1">
      <c r="B1398" s="233"/>
      <c r="C1398" s="234"/>
      <c r="E1398" s="233"/>
      <c r="F1398" s="235"/>
      <c r="G1398" s="227"/>
      <c r="H1398" s="227"/>
    </row>
    <row r="1399" spans="2:8" ht="15" customHeight="1">
      <c r="B1399" s="233"/>
      <c r="C1399" s="234"/>
      <c r="E1399" s="233"/>
      <c r="F1399" s="235"/>
      <c r="G1399" s="227"/>
      <c r="H1399" s="227"/>
    </row>
    <row r="1400" spans="2:8" ht="15" customHeight="1">
      <c r="B1400" s="233"/>
      <c r="C1400" s="234"/>
      <c r="E1400" s="233"/>
      <c r="F1400" s="235"/>
      <c r="G1400" s="227"/>
      <c r="H1400" s="227"/>
    </row>
    <row r="1401" spans="2:8" ht="15" customHeight="1">
      <c r="B1401" s="233"/>
      <c r="C1401" s="234"/>
      <c r="E1401" s="233"/>
      <c r="F1401" s="235"/>
      <c r="G1401" s="227"/>
      <c r="H1401" s="227"/>
    </row>
    <row r="1402" spans="2:8" ht="15" customHeight="1">
      <c r="B1402" s="233"/>
      <c r="C1402" s="234"/>
      <c r="E1402" s="233"/>
      <c r="F1402" s="235"/>
      <c r="G1402" s="227"/>
      <c r="H1402" s="227"/>
    </row>
    <row r="1403" spans="2:8" ht="15" customHeight="1">
      <c r="B1403" s="233"/>
      <c r="C1403" s="234"/>
      <c r="E1403" s="233"/>
      <c r="F1403" s="235"/>
      <c r="G1403" s="227"/>
      <c r="H1403" s="227"/>
    </row>
    <row r="1404" spans="2:8" ht="15" customHeight="1">
      <c r="B1404" s="233"/>
      <c r="C1404" s="234"/>
      <c r="E1404" s="233"/>
      <c r="F1404" s="235"/>
      <c r="G1404" s="227"/>
      <c r="H1404" s="227"/>
    </row>
    <row r="1405" spans="2:8" ht="15" customHeight="1">
      <c r="B1405" s="233"/>
      <c r="C1405" s="234"/>
      <c r="E1405" s="233"/>
      <c r="F1405" s="235"/>
      <c r="G1405" s="227"/>
      <c r="H1405" s="227"/>
    </row>
    <row r="1406" spans="2:8" ht="15" customHeight="1">
      <c r="B1406" s="233"/>
      <c r="C1406" s="234"/>
      <c r="E1406" s="233"/>
      <c r="F1406" s="235"/>
      <c r="G1406" s="227"/>
      <c r="H1406" s="227"/>
    </row>
    <row r="1407" spans="2:8" ht="15" customHeight="1">
      <c r="B1407" s="233"/>
      <c r="C1407" s="234"/>
      <c r="E1407" s="233"/>
      <c r="F1407" s="235"/>
      <c r="G1407" s="227"/>
      <c r="H1407" s="227"/>
    </row>
    <row r="1408" spans="2:8" ht="15" customHeight="1">
      <c r="B1408" s="233"/>
      <c r="C1408" s="234"/>
      <c r="E1408" s="233"/>
      <c r="F1408" s="235"/>
      <c r="G1408" s="227"/>
      <c r="H1408" s="227"/>
    </row>
    <row r="1409" spans="2:8" ht="15" customHeight="1">
      <c r="B1409" s="233"/>
      <c r="C1409" s="234"/>
      <c r="E1409" s="233"/>
      <c r="F1409" s="235"/>
      <c r="G1409" s="227"/>
      <c r="H1409" s="227"/>
    </row>
    <row r="1410" spans="2:8" ht="15" customHeight="1">
      <c r="B1410" s="233"/>
      <c r="C1410" s="234"/>
      <c r="E1410" s="233"/>
      <c r="F1410" s="235"/>
      <c r="G1410" s="227"/>
      <c r="H1410" s="227"/>
    </row>
    <row r="1411" spans="2:8" ht="15" customHeight="1">
      <c r="B1411" s="233"/>
      <c r="C1411" s="234"/>
      <c r="E1411" s="233"/>
      <c r="F1411" s="235"/>
      <c r="G1411" s="227"/>
      <c r="H1411" s="227"/>
    </row>
    <row r="1412" spans="2:8" ht="15" customHeight="1">
      <c r="B1412" s="233"/>
      <c r="C1412" s="234"/>
      <c r="E1412" s="233"/>
      <c r="F1412" s="235"/>
      <c r="G1412" s="227"/>
      <c r="H1412" s="227"/>
    </row>
    <row r="1413" spans="2:8" ht="15" customHeight="1">
      <c r="B1413" s="233"/>
      <c r="C1413" s="234"/>
      <c r="E1413" s="233"/>
      <c r="F1413" s="235"/>
      <c r="G1413" s="227"/>
      <c r="H1413" s="227"/>
    </row>
    <row r="1414" spans="2:8" ht="15" customHeight="1">
      <c r="B1414" s="233"/>
      <c r="C1414" s="234"/>
      <c r="E1414" s="233"/>
      <c r="F1414" s="235"/>
      <c r="G1414" s="227"/>
      <c r="H1414" s="227"/>
    </row>
    <row r="1415" spans="2:8" ht="15" customHeight="1">
      <c r="B1415" s="233"/>
      <c r="C1415" s="234"/>
      <c r="E1415" s="233"/>
      <c r="F1415" s="235"/>
      <c r="G1415" s="227"/>
      <c r="H1415" s="227"/>
    </row>
    <row r="1416" spans="2:8" ht="15" customHeight="1">
      <c r="B1416" s="233"/>
      <c r="C1416" s="234"/>
      <c r="E1416" s="233"/>
      <c r="F1416" s="235"/>
      <c r="G1416" s="227"/>
      <c r="H1416" s="227"/>
    </row>
    <row r="1417" spans="2:8" ht="15" customHeight="1">
      <c r="B1417" s="233"/>
      <c r="C1417" s="234"/>
      <c r="E1417" s="233"/>
      <c r="F1417" s="235"/>
      <c r="G1417" s="227"/>
      <c r="H1417" s="227"/>
    </row>
    <row r="1418" spans="2:8" ht="15" customHeight="1">
      <c r="B1418" s="233"/>
      <c r="C1418" s="234"/>
      <c r="E1418" s="233"/>
      <c r="F1418" s="235"/>
      <c r="G1418" s="227"/>
      <c r="H1418" s="227"/>
    </row>
    <row r="1419" spans="2:8" ht="15" customHeight="1">
      <c r="B1419" s="233"/>
      <c r="C1419" s="234"/>
      <c r="E1419" s="233"/>
      <c r="F1419" s="235"/>
      <c r="G1419" s="227"/>
      <c r="H1419" s="227"/>
    </row>
    <row r="1420" spans="2:8" ht="15" customHeight="1">
      <c r="B1420" s="233"/>
      <c r="C1420" s="234"/>
      <c r="E1420" s="233"/>
      <c r="F1420" s="235"/>
      <c r="G1420" s="227"/>
      <c r="H1420" s="227"/>
    </row>
    <row r="1421" spans="2:8" ht="15" customHeight="1">
      <c r="B1421" s="233"/>
      <c r="C1421" s="234"/>
      <c r="E1421" s="233"/>
      <c r="F1421" s="235"/>
      <c r="G1421" s="227"/>
      <c r="H1421" s="227"/>
    </row>
    <row r="1422" spans="2:8" ht="15" customHeight="1">
      <c r="B1422" s="233"/>
      <c r="C1422" s="234"/>
      <c r="E1422" s="233"/>
      <c r="F1422" s="235"/>
      <c r="G1422" s="227"/>
      <c r="H1422" s="227"/>
    </row>
    <row r="1423" spans="2:8" ht="15" customHeight="1">
      <c r="B1423" s="233"/>
      <c r="C1423" s="234"/>
      <c r="E1423" s="233"/>
      <c r="F1423" s="235"/>
      <c r="G1423" s="227"/>
      <c r="H1423" s="227"/>
    </row>
    <row r="1424" spans="2:8" ht="15" customHeight="1">
      <c r="B1424" s="233"/>
      <c r="C1424" s="234"/>
      <c r="E1424" s="233"/>
      <c r="F1424" s="235"/>
      <c r="G1424" s="227"/>
      <c r="H1424" s="227"/>
    </row>
    <row r="1425" spans="2:8" ht="15" customHeight="1">
      <c r="B1425" s="233"/>
      <c r="C1425" s="234"/>
      <c r="E1425" s="233"/>
      <c r="F1425" s="235"/>
      <c r="G1425" s="227"/>
      <c r="H1425" s="227"/>
    </row>
    <row r="1426" spans="2:8" ht="15" customHeight="1">
      <c r="B1426" s="233"/>
      <c r="C1426" s="234"/>
      <c r="E1426" s="233"/>
      <c r="F1426" s="235"/>
      <c r="G1426" s="227"/>
      <c r="H1426" s="227"/>
    </row>
    <row r="1427" spans="2:8" ht="15" customHeight="1">
      <c r="B1427" s="233"/>
      <c r="C1427" s="234"/>
      <c r="E1427" s="233"/>
      <c r="F1427" s="235"/>
      <c r="G1427" s="227"/>
      <c r="H1427" s="227"/>
    </row>
    <row r="1428" spans="2:8" ht="15" customHeight="1">
      <c r="B1428" s="233"/>
      <c r="C1428" s="234"/>
      <c r="E1428" s="233"/>
      <c r="F1428" s="235"/>
      <c r="G1428" s="227"/>
      <c r="H1428" s="227"/>
    </row>
    <row r="1429" spans="2:8" ht="15" customHeight="1">
      <c r="B1429" s="233"/>
      <c r="C1429" s="234"/>
      <c r="E1429" s="233"/>
      <c r="F1429" s="235"/>
      <c r="G1429" s="227"/>
      <c r="H1429" s="227"/>
    </row>
    <row r="1430" spans="2:8" ht="15" customHeight="1">
      <c r="B1430" s="233"/>
      <c r="C1430" s="234"/>
      <c r="E1430" s="233"/>
      <c r="F1430" s="235"/>
      <c r="G1430" s="227"/>
      <c r="H1430" s="227"/>
    </row>
    <row r="1431" spans="2:8" ht="15" customHeight="1">
      <c r="B1431" s="233"/>
      <c r="C1431" s="234"/>
      <c r="E1431" s="233"/>
      <c r="F1431" s="235"/>
      <c r="G1431" s="227"/>
      <c r="H1431" s="227"/>
    </row>
    <row r="1432" spans="2:8" ht="15" customHeight="1">
      <c r="B1432" s="233"/>
      <c r="C1432" s="234"/>
      <c r="E1432" s="233"/>
      <c r="F1432" s="235"/>
      <c r="G1432" s="227"/>
      <c r="H1432" s="227"/>
    </row>
    <row r="1433" spans="2:8" ht="15" customHeight="1">
      <c r="B1433" s="233"/>
      <c r="C1433" s="234"/>
      <c r="E1433" s="233"/>
      <c r="F1433" s="235"/>
      <c r="G1433" s="227"/>
      <c r="H1433" s="227"/>
    </row>
    <row r="1434" spans="2:8" ht="15" customHeight="1">
      <c r="B1434" s="233"/>
      <c r="C1434" s="234"/>
      <c r="E1434" s="233"/>
      <c r="F1434" s="235"/>
      <c r="G1434" s="227"/>
      <c r="H1434" s="227"/>
    </row>
    <row r="1435" spans="2:8" ht="15" customHeight="1">
      <c r="B1435" s="233"/>
      <c r="C1435" s="234"/>
      <c r="E1435" s="233"/>
      <c r="F1435" s="235"/>
      <c r="G1435" s="227"/>
      <c r="H1435" s="227"/>
    </row>
    <row r="1436" spans="2:8" ht="15" customHeight="1">
      <c r="B1436" s="233"/>
      <c r="C1436" s="234"/>
      <c r="E1436" s="233"/>
      <c r="F1436" s="235"/>
      <c r="G1436" s="227"/>
      <c r="H1436" s="227"/>
    </row>
    <row r="1437" spans="2:8" ht="15" customHeight="1">
      <c r="B1437" s="233"/>
      <c r="C1437" s="234"/>
      <c r="E1437" s="233"/>
      <c r="F1437" s="235"/>
      <c r="G1437" s="227"/>
      <c r="H1437" s="227"/>
    </row>
    <row r="1438" spans="2:8" ht="15" customHeight="1">
      <c r="B1438" s="233"/>
      <c r="C1438" s="234"/>
      <c r="E1438" s="233"/>
      <c r="F1438" s="235"/>
      <c r="G1438" s="227"/>
      <c r="H1438" s="227"/>
    </row>
    <row r="1439" spans="2:8" ht="15" customHeight="1">
      <c r="B1439" s="233"/>
      <c r="C1439" s="234"/>
      <c r="E1439" s="233"/>
      <c r="F1439" s="235"/>
      <c r="G1439" s="227"/>
      <c r="H1439" s="227"/>
    </row>
    <row r="1440" spans="2:8" ht="15" customHeight="1">
      <c r="B1440" s="233"/>
      <c r="C1440" s="234"/>
      <c r="E1440" s="233"/>
      <c r="F1440" s="235"/>
      <c r="G1440" s="227"/>
      <c r="H1440" s="227"/>
    </row>
    <row r="1441" spans="2:8" ht="15" customHeight="1">
      <c r="B1441" s="233"/>
      <c r="C1441" s="234"/>
      <c r="E1441" s="233"/>
      <c r="F1441" s="235"/>
      <c r="G1441" s="227"/>
      <c r="H1441" s="227"/>
    </row>
    <row r="1442" spans="2:8" ht="15" customHeight="1">
      <c r="B1442" s="233"/>
      <c r="C1442" s="234"/>
      <c r="E1442" s="233"/>
      <c r="F1442" s="235"/>
      <c r="G1442" s="227"/>
      <c r="H1442" s="227"/>
    </row>
    <row r="1443" spans="2:8" ht="15" customHeight="1">
      <c r="B1443" s="233"/>
      <c r="C1443" s="234"/>
      <c r="E1443" s="233"/>
      <c r="F1443" s="235"/>
      <c r="G1443" s="227"/>
      <c r="H1443" s="227"/>
    </row>
    <row r="1444" spans="2:8" ht="15" customHeight="1">
      <c r="B1444" s="233"/>
      <c r="C1444" s="234"/>
      <c r="E1444" s="233"/>
      <c r="F1444" s="235"/>
      <c r="G1444" s="227"/>
      <c r="H1444" s="227"/>
    </row>
    <row r="1445" spans="2:8" ht="15" customHeight="1">
      <c r="B1445" s="233"/>
      <c r="C1445" s="234"/>
      <c r="E1445" s="233"/>
      <c r="F1445" s="235"/>
      <c r="G1445" s="227"/>
      <c r="H1445" s="227"/>
    </row>
    <row r="1446" spans="2:8" ht="15" customHeight="1">
      <c r="B1446" s="233"/>
      <c r="C1446" s="234"/>
      <c r="E1446" s="233"/>
      <c r="F1446" s="235"/>
      <c r="G1446" s="227"/>
      <c r="H1446" s="227"/>
    </row>
    <row r="1447" spans="2:8" ht="15" customHeight="1">
      <c r="B1447" s="233"/>
      <c r="C1447" s="234"/>
      <c r="E1447" s="233"/>
      <c r="F1447" s="235"/>
      <c r="G1447" s="227"/>
      <c r="H1447" s="227"/>
    </row>
    <row r="1448" spans="2:8" ht="15" customHeight="1">
      <c r="B1448" s="233"/>
      <c r="C1448" s="234"/>
      <c r="E1448" s="233"/>
      <c r="F1448" s="235"/>
      <c r="G1448" s="227"/>
      <c r="H1448" s="227"/>
    </row>
    <row r="1449" spans="2:8" ht="15" customHeight="1">
      <c r="B1449" s="233"/>
      <c r="C1449" s="234"/>
      <c r="E1449" s="233"/>
      <c r="F1449" s="235"/>
      <c r="G1449" s="227"/>
      <c r="H1449" s="227"/>
    </row>
    <row r="1450" spans="2:8" ht="15" customHeight="1">
      <c r="B1450" s="233"/>
      <c r="C1450" s="234"/>
      <c r="E1450" s="233"/>
      <c r="F1450" s="235"/>
      <c r="G1450" s="227"/>
      <c r="H1450" s="227"/>
    </row>
    <row r="1451" spans="2:8" ht="15" customHeight="1">
      <c r="B1451" s="233"/>
      <c r="C1451" s="234"/>
      <c r="E1451" s="233"/>
      <c r="F1451" s="235"/>
      <c r="G1451" s="227"/>
      <c r="H1451" s="227"/>
    </row>
    <row r="1452" spans="2:8" ht="15" customHeight="1">
      <c r="B1452" s="233"/>
      <c r="C1452" s="234"/>
      <c r="E1452" s="233"/>
      <c r="F1452" s="235"/>
      <c r="G1452" s="227"/>
      <c r="H1452" s="227"/>
    </row>
    <row r="1453" spans="2:8" ht="15" customHeight="1">
      <c r="B1453" s="233"/>
      <c r="C1453" s="234"/>
      <c r="E1453" s="233"/>
      <c r="F1453" s="235"/>
      <c r="G1453" s="227"/>
      <c r="H1453" s="227"/>
    </row>
    <row r="1454" spans="2:8" ht="15" customHeight="1">
      <c r="B1454" s="233"/>
      <c r="C1454" s="234"/>
      <c r="E1454" s="233"/>
      <c r="F1454" s="235"/>
      <c r="G1454" s="227"/>
      <c r="H1454" s="227"/>
    </row>
    <row r="1455" spans="2:8" ht="15" customHeight="1">
      <c r="B1455" s="233"/>
      <c r="C1455" s="234"/>
      <c r="E1455" s="233"/>
      <c r="F1455" s="235"/>
      <c r="G1455" s="227"/>
      <c r="H1455" s="227"/>
    </row>
    <row r="1456" spans="2:8" ht="15" customHeight="1">
      <c r="B1456" s="233"/>
      <c r="C1456" s="234"/>
      <c r="E1456" s="233"/>
      <c r="F1456" s="235"/>
      <c r="G1456" s="227"/>
      <c r="H1456" s="227"/>
    </row>
    <row r="1457" spans="2:8" ht="15" customHeight="1">
      <c r="B1457" s="233"/>
      <c r="C1457" s="234"/>
      <c r="E1457" s="233"/>
      <c r="F1457" s="235"/>
      <c r="G1457" s="227"/>
      <c r="H1457" s="227"/>
    </row>
    <row r="1458" spans="2:8" ht="15" customHeight="1">
      <c r="B1458" s="233"/>
      <c r="C1458" s="234"/>
      <c r="E1458" s="233"/>
      <c r="F1458" s="235"/>
      <c r="G1458" s="227"/>
      <c r="H1458" s="227"/>
    </row>
    <row r="1459" spans="2:8" ht="15" customHeight="1">
      <c r="B1459" s="233"/>
      <c r="C1459" s="234"/>
      <c r="E1459" s="233"/>
      <c r="F1459" s="235"/>
      <c r="G1459" s="227"/>
      <c r="H1459" s="227"/>
    </row>
    <row r="1460" spans="2:8" ht="15" customHeight="1">
      <c r="B1460" s="233"/>
      <c r="C1460" s="234"/>
      <c r="E1460" s="233"/>
      <c r="F1460" s="235"/>
      <c r="G1460" s="227"/>
      <c r="H1460" s="227"/>
    </row>
    <row r="1461" spans="2:8" ht="15" customHeight="1">
      <c r="B1461" s="233"/>
      <c r="C1461" s="234"/>
      <c r="E1461" s="233"/>
      <c r="F1461" s="235"/>
      <c r="G1461" s="227"/>
      <c r="H1461" s="227"/>
    </row>
    <row r="1462" spans="2:8" ht="15" customHeight="1">
      <c r="B1462" s="233"/>
      <c r="C1462" s="234"/>
      <c r="E1462" s="233"/>
      <c r="F1462" s="235"/>
      <c r="G1462" s="227"/>
      <c r="H1462" s="227"/>
    </row>
    <row r="1463" spans="2:8" ht="15" customHeight="1">
      <c r="B1463" s="233"/>
      <c r="C1463" s="234"/>
      <c r="E1463" s="233"/>
      <c r="F1463" s="235"/>
      <c r="G1463" s="227"/>
      <c r="H1463" s="227"/>
    </row>
    <row r="1464" spans="2:8" ht="15" customHeight="1">
      <c r="B1464" s="233"/>
      <c r="C1464" s="234"/>
      <c r="E1464" s="233"/>
      <c r="F1464" s="235"/>
      <c r="G1464" s="227"/>
      <c r="H1464" s="227"/>
    </row>
    <row r="1465" spans="2:8" ht="15" customHeight="1">
      <c r="B1465" s="233"/>
      <c r="C1465" s="234"/>
      <c r="E1465" s="233"/>
      <c r="F1465" s="235"/>
      <c r="G1465" s="227"/>
      <c r="H1465" s="227"/>
    </row>
    <row r="1466" spans="2:8" ht="15" customHeight="1">
      <c r="B1466" s="233"/>
      <c r="C1466" s="234"/>
      <c r="E1466" s="233"/>
      <c r="F1466" s="235"/>
      <c r="G1466" s="227"/>
      <c r="H1466" s="227"/>
    </row>
    <row r="1467" spans="2:8" ht="15" customHeight="1">
      <c r="B1467" s="233"/>
      <c r="C1467" s="234"/>
      <c r="E1467" s="233"/>
      <c r="F1467" s="235"/>
      <c r="G1467" s="227"/>
      <c r="H1467" s="227"/>
    </row>
    <row r="1468" spans="2:8" ht="15" customHeight="1">
      <c r="B1468" s="233"/>
      <c r="C1468" s="234"/>
      <c r="E1468" s="233"/>
      <c r="F1468" s="235"/>
      <c r="G1468" s="227"/>
      <c r="H1468" s="227"/>
    </row>
    <row r="1469" spans="2:8" ht="15" customHeight="1">
      <c r="B1469" s="233"/>
      <c r="C1469" s="234"/>
      <c r="E1469" s="233"/>
      <c r="F1469" s="235"/>
      <c r="G1469" s="227"/>
      <c r="H1469" s="227"/>
    </row>
    <row r="1470" spans="2:8" ht="15" customHeight="1">
      <c r="B1470" s="233"/>
      <c r="C1470" s="234"/>
      <c r="E1470" s="233"/>
      <c r="F1470" s="235"/>
      <c r="G1470" s="227"/>
      <c r="H1470" s="227"/>
    </row>
    <row r="1471" spans="2:8" ht="15" customHeight="1">
      <c r="B1471" s="233"/>
      <c r="C1471" s="234"/>
      <c r="E1471" s="233"/>
      <c r="F1471" s="235"/>
      <c r="G1471" s="227"/>
      <c r="H1471" s="227"/>
    </row>
    <row r="1472" spans="2:8" ht="15" customHeight="1">
      <c r="B1472" s="233"/>
      <c r="C1472" s="234"/>
      <c r="E1472" s="233"/>
      <c r="F1472" s="235"/>
      <c r="G1472" s="227"/>
      <c r="H1472" s="227"/>
    </row>
    <row r="1473" spans="2:8" ht="15" customHeight="1">
      <c r="B1473" s="233"/>
      <c r="C1473" s="234"/>
      <c r="E1473" s="233"/>
      <c r="F1473" s="235"/>
      <c r="G1473" s="227"/>
      <c r="H1473" s="227"/>
    </row>
    <row r="1474" spans="2:8" ht="15" customHeight="1">
      <c r="B1474" s="233"/>
      <c r="C1474" s="234"/>
      <c r="E1474" s="233"/>
      <c r="F1474" s="235"/>
      <c r="G1474" s="227"/>
      <c r="H1474" s="227"/>
    </row>
    <row r="1475" spans="2:8" ht="15" customHeight="1">
      <c r="B1475" s="233"/>
      <c r="C1475" s="234"/>
      <c r="E1475" s="233"/>
      <c r="F1475" s="235"/>
      <c r="G1475" s="227"/>
      <c r="H1475" s="227"/>
    </row>
    <row r="1476" spans="2:8" ht="15" customHeight="1">
      <c r="B1476" s="233"/>
      <c r="C1476" s="234"/>
      <c r="E1476" s="233"/>
      <c r="F1476" s="235"/>
      <c r="G1476" s="227"/>
      <c r="H1476" s="227"/>
    </row>
    <row r="1477" spans="2:8" ht="15" customHeight="1">
      <c r="B1477" s="233"/>
      <c r="C1477" s="234"/>
      <c r="E1477" s="233"/>
      <c r="F1477" s="235"/>
      <c r="G1477" s="227"/>
      <c r="H1477" s="227"/>
    </row>
    <row r="1478" spans="2:8" ht="15" customHeight="1">
      <c r="B1478" s="233"/>
      <c r="C1478" s="234"/>
      <c r="E1478" s="233"/>
      <c r="F1478" s="235"/>
      <c r="G1478" s="227"/>
      <c r="H1478" s="227"/>
    </row>
    <row r="1479" spans="2:8" ht="15" customHeight="1">
      <c r="B1479" s="233"/>
      <c r="C1479" s="234"/>
      <c r="E1479" s="233"/>
      <c r="F1479" s="235"/>
      <c r="G1479" s="227"/>
      <c r="H1479" s="227"/>
    </row>
    <row r="1480" spans="2:8" ht="15" customHeight="1">
      <c r="B1480" s="233"/>
      <c r="C1480" s="234"/>
      <c r="E1480" s="233"/>
      <c r="F1480" s="235"/>
      <c r="G1480" s="227"/>
      <c r="H1480" s="227"/>
    </row>
    <row r="1481" spans="2:8" ht="15" customHeight="1">
      <c r="B1481" s="233"/>
      <c r="C1481" s="234"/>
      <c r="E1481" s="233"/>
      <c r="F1481" s="235"/>
      <c r="G1481" s="227"/>
      <c r="H1481" s="227"/>
    </row>
    <row r="1482" spans="2:8" ht="15" customHeight="1">
      <c r="B1482" s="233"/>
      <c r="C1482" s="234"/>
      <c r="E1482" s="233"/>
      <c r="F1482" s="235"/>
      <c r="G1482" s="227"/>
      <c r="H1482" s="227"/>
    </row>
    <row r="1483" spans="2:8" ht="15" customHeight="1">
      <c r="B1483" s="233"/>
      <c r="C1483" s="234"/>
      <c r="E1483" s="233"/>
      <c r="F1483" s="235"/>
      <c r="G1483" s="227"/>
      <c r="H1483" s="227"/>
    </row>
    <row r="1484" spans="2:8" ht="15" customHeight="1">
      <c r="B1484" s="233"/>
      <c r="C1484" s="234"/>
      <c r="E1484" s="233"/>
      <c r="F1484" s="235"/>
      <c r="G1484" s="227"/>
      <c r="H1484" s="227"/>
    </row>
    <row r="1485" spans="2:8" ht="15" customHeight="1">
      <c r="B1485" s="233"/>
      <c r="C1485" s="234"/>
      <c r="E1485" s="233"/>
      <c r="F1485" s="235"/>
      <c r="G1485" s="227"/>
      <c r="H1485" s="227"/>
    </row>
    <row r="1486" spans="2:8" ht="15" customHeight="1">
      <c r="B1486" s="233"/>
      <c r="C1486" s="234"/>
      <c r="E1486" s="233"/>
      <c r="F1486" s="235"/>
      <c r="G1486" s="227"/>
      <c r="H1486" s="227"/>
    </row>
    <row r="1487" spans="2:8" ht="15" customHeight="1">
      <c r="B1487" s="233"/>
      <c r="C1487" s="234"/>
      <c r="E1487" s="233"/>
      <c r="F1487" s="235"/>
      <c r="G1487" s="227"/>
      <c r="H1487" s="227"/>
    </row>
    <row r="1488" spans="2:8" ht="15" customHeight="1">
      <c r="B1488" s="233"/>
      <c r="C1488" s="234"/>
      <c r="E1488" s="233"/>
      <c r="F1488" s="235"/>
      <c r="G1488" s="227"/>
      <c r="H1488" s="227"/>
    </row>
    <row r="1489" spans="2:8" ht="15" customHeight="1">
      <c r="B1489" s="233"/>
      <c r="C1489" s="234"/>
      <c r="E1489" s="233"/>
      <c r="F1489" s="235"/>
      <c r="G1489" s="227"/>
      <c r="H1489" s="227"/>
    </row>
    <row r="1490" spans="2:8" ht="15" customHeight="1">
      <c r="B1490" s="233"/>
      <c r="C1490" s="234"/>
      <c r="E1490" s="233"/>
      <c r="F1490" s="235"/>
      <c r="G1490" s="227"/>
      <c r="H1490" s="227"/>
    </row>
    <row r="1491" spans="2:8" ht="15" customHeight="1">
      <c r="B1491" s="233"/>
      <c r="C1491" s="234"/>
      <c r="E1491" s="233"/>
      <c r="F1491" s="235"/>
      <c r="G1491" s="227"/>
      <c r="H1491" s="227"/>
    </row>
    <row r="1492" spans="2:8" ht="15" customHeight="1">
      <c r="B1492" s="233"/>
      <c r="C1492" s="234"/>
      <c r="E1492" s="233"/>
      <c r="F1492" s="235"/>
      <c r="G1492" s="227"/>
      <c r="H1492" s="227"/>
    </row>
    <row r="1493" spans="2:8" ht="15" customHeight="1">
      <c r="B1493" s="233"/>
      <c r="C1493" s="234"/>
      <c r="E1493" s="233"/>
      <c r="F1493" s="235"/>
      <c r="G1493" s="227"/>
      <c r="H1493" s="227"/>
    </row>
    <row r="1494" spans="2:8" ht="15" customHeight="1">
      <c r="B1494" s="233"/>
      <c r="C1494" s="234"/>
      <c r="E1494" s="233"/>
      <c r="F1494" s="235"/>
      <c r="G1494" s="227"/>
      <c r="H1494" s="227"/>
    </row>
    <row r="1495" spans="2:8" ht="15" customHeight="1">
      <c r="B1495" s="233"/>
      <c r="C1495" s="234"/>
      <c r="E1495" s="233"/>
      <c r="F1495" s="235"/>
      <c r="G1495" s="227"/>
      <c r="H1495" s="227"/>
    </row>
    <row r="1496" spans="2:8" ht="15" customHeight="1">
      <c r="B1496" s="233"/>
      <c r="C1496" s="234"/>
      <c r="E1496" s="233"/>
      <c r="F1496" s="235"/>
      <c r="G1496" s="227"/>
      <c r="H1496" s="227"/>
    </row>
    <row r="1497" spans="2:8" ht="15" customHeight="1">
      <c r="B1497" s="233"/>
      <c r="C1497" s="234"/>
      <c r="E1497" s="233"/>
      <c r="F1497" s="235"/>
      <c r="G1497" s="227"/>
      <c r="H1497" s="227"/>
    </row>
    <row r="1498" spans="2:8" ht="15" customHeight="1">
      <c r="B1498" s="233"/>
      <c r="C1498" s="234"/>
      <c r="E1498" s="233"/>
      <c r="F1498" s="235"/>
      <c r="G1498" s="227"/>
      <c r="H1498" s="227"/>
    </row>
    <row r="1499" spans="2:8" ht="15" customHeight="1">
      <c r="B1499" s="233"/>
      <c r="C1499" s="234"/>
      <c r="E1499" s="233"/>
      <c r="F1499" s="235"/>
      <c r="G1499" s="227"/>
      <c r="H1499" s="227"/>
    </row>
    <row r="1500" spans="2:8" ht="15" customHeight="1">
      <c r="B1500" s="233"/>
      <c r="C1500" s="234"/>
      <c r="E1500" s="233"/>
      <c r="F1500" s="235"/>
      <c r="G1500" s="227"/>
      <c r="H1500" s="227"/>
    </row>
    <row r="1501" spans="2:8" ht="15" customHeight="1">
      <c r="B1501" s="233"/>
      <c r="C1501" s="234"/>
      <c r="E1501" s="233"/>
      <c r="F1501" s="235"/>
      <c r="G1501" s="227"/>
      <c r="H1501" s="227"/>
    </row>
    <row r="1502" spans="2:8" ht="15" customHeight="1">
      <c r="B1502" s="233"/>
      <c r="C1502" s="234"/>
      <c r="E1502" s="233"/>
      <c r="F1502" s="235"/>
      <c r="G1502" s="227"/>
      <c r="H1502" s="227"/>
    </row>
    <row r="1503" spans="2:8" ht="15" customHeight="1">
      <c r="B1503" s="233"/>
      <c r="C1503" s="234"/>
      <c r="E1503" s="233"/>
      <c r="F1503" s="235"/>
      <c r="G1503" s="227"/>
      <c r="H1503" s="227"/>
    </row>
    <row r="1504" spans="2:8" ht="15" customHeight="1">
      <c r="B1504" s="233"/>
      <c r="C1504" s="234"/>
      <c r="E1504" s="233"/>
      <c r="F1504" s="235"/>
      <c r="G1504" s="227"/>
      <c r="H1504" s="227"/>
    </row>
    <row r="1505" spans="2:8" ht="15" customHeight="1">
      <c r="B1505" s="233"/>
      <c r="C1505" s="234"/>
      <c r="E1505" s="233"/>
      <c r="F1505" s="235"/>
      <c r="G1505" s="227"/>
      <c r="H1505" s="227"/>
    </row>
    <row r="1506" spans="2:8" ht="15" customHeight="1">
      <c r="B1506" s="233"/>
      <c r="C1506" s="234"/>
      <c r="E1506" s="233"/>
      <c r="F1506" s="235"/>
      <c r="G1506" s="227"/>
      <c r="H1506" s="227"/>
    </row>
    <row r="1507" spans="2:8" ht="15" customHeight="1">
      <c r="B1507" s="233"/>
      <c r="C1507" s="234"/>
      <c r="E1507" s="233"/>
      <c r="F1507" s="235"/>
      <c r="G1507" s="227"/>
      <c r="H1507" s="227"/>
    </row>
    <row r="1508" spans="2:8" ht="15" customHeight="1">
      <c r="B1508" s="233"/>
      <c r="C1508" s="234"/>
      <c r="E1508" s="233"/>
      <c r="F1508" s="235"/>
      <c r="G1508" s="227"/>
      <c r="H1508" s="227"/>
    </row>
    <row r="1509" spans="2:8" ht="15" customHeight="1">
      <c r="B1509" s="233"/>
      <c r="C1509" s="234"/>
      <c r="E1509" s="233"/>
      <c r="F1509" s="235"/>
      <c r="G1509" s="227"/>
      <c r="H1509" s="227"/>
    </row>
    <row r="1510" spans="2:8" ht="15" customHeight="1">
      <c r="B1510" s="233"/>
      <c r="C1510" s="234"/>
      <c r="E1510" s="233"/>
      <c r="F1510" s="235"/>
      <c r="G1510" s="227"/>
      <c r="H1510" s="227"/>
    </row>
    <row r="1511" spans="2:8" ht="15" customHeight="1">
      <c r="B1511" s="233"/>
      <c r="C1511" s="234"/>
      <c r="E1511" s="233"/>
      <c r="F1511" s="235"/>
      <c r="G1511" s="227"/>
      <c r="H1511" s="227"/>
    </row>
    <row r="1512" spans="2:8" ht="15" customHeight="1">
      <c r="B1512" s="233"/>
      <c r="C1512" s="234"/>
      <c r="E1512" s="233"/>
      <c r="F1512" s="235"/>
      <c r="G1512" s="227"/>
      <c r="H1512" s="227"/>
    </row>
    <row r="1513" spans="2:8" ht="15" customHeight="1">
      <c r="B1513" s="233"/>
      <c r="C1513" s="234"/>
      <c r="E1513" s="233"/>
      <c r="F1513" s="235"/>
      <c r="G1513" s="227"/>
      <c r="H1513" s="227"/>
    </row>
    <row r="1514" spans="2:8" ht="15" customHeight="1">
      <c r="B1514" s="233"/>
      <c r="C1514" s="234"/>
      <c r="E1514" s="233"/>
      <c r="F1514" s="235"/>
      <c r="G1514" s="227"/>
      <c r="H1514" s="227"/>
    </row>
    <row r="1515" spans="2:8" ht="15" customHeight="1">
      <c r="B1515" s="233"/>
      <c r="C1515" s="234"/>
      <c r="E1515" s="233"/>
      <c r="F1515" s="235"/>
      <c r="G1515" s="227"/>
      <c r="H1515" s="227"/>
    </row>
    <row r="1516" spans="2:8" ht="15" customHeight="1">
      <c r="B1516" s="233"/>
      <c r="C1516" s="234"/>
      <c r="E1516" s="233"/>
      <c r="F1516" s="235"/>
      <c r="G1516" s="227"/>
      <c r="H1516" s="227"/>
    </row>
    <row r="1517" spans="2:8" ht="15" customHeight="1">
      <c r="B1517" s="233"/>
      <c r="C1517" s="234"/>
      <c r="E1517" s="233"/>
      <c r="F1517" s="235"/>
      <c r="G1517" s="227"/>
      <c r="H1517" s="227"/>
    </row>
    <row r="1518" spans="2:8" ht="15" customHeight="1">
      <c r="B1518" s="233"/>
      <c r="C1518" s="234"/>
      <c r="E1518" s="233"/>
      <c r="F1518" s="235"/>
      <c r="G1518" s="227"/>
      <c r="H1518" s="227"/>
    </row>
    <row r="1519" spans="2:8" ht="15" customHeight="1">
      <c r="B1519" s="233"/>
      <c r="C1519" s="234"/>
      <c r="E1519" s="233"/>
      <c r="F1519" s="235"/>
      <c r="G1519" s="227"/>
      <c r="H1519" s="227"/>
    </row>
    <row r="1520" spans="2:8" ht="15" customHeight="1">
      <c r="B1520" s="233"/>
      <c r="C1520" s="234"/>
      <c r="E1520" s="233"/>
      <c r="F1520" s="235"/>
      <c r="G1520" s="227"/>
      <c r="H1520" s="227"/>
    </row>
    <row r="1521" spans="2:8" ht="15" customHeight="1">
      <c r="B1521" s="233"/>
      <c r="C1521" s="234"/>
      <c r="E1521" s="233"/>
      <c r="F1521" s="235"/>
      <c r="G1521" s="227"/>
      <c r="H1521" s="227"/>
    </row>
    <row r="1522" spans="2:8" ht="15" customHeight="1">
      <c r="B1522" s="233"/>
      <c r="C1522" s="234"/>
      <c r="E1522" s="233"/>
      <c r="F1522" s="235"/>
      <c r="G1522" s="227"/>
      <c r="H1522" s="227"/>
    </row>
    <row r="1523" spans="2:8" ht="15" customHeight="1">
      <c r="B1523" s="233"/>
      <c r="C1523" s="234"/>
      <c r="E1523" s="233"/>
      <c r="F1523" s="235"/>
      <c r="G1523" s="227"/>
      <c r="H1523" s="227"/>
    </row>
    <row r="1524" spans="2:8" ht="15" customHeight="1">
      <c r="B1524" s="233"/>
      <c r="C1524" s="234"/>
      <c r="E1524" s="233"/>
      <c r="F1524" s="235"/>
      <c r="G1524" s="227"/>
      <c r="H1524" s="227"/>
    </row>
    <row r="1525" spans="2:8" ht="15" customHeight="1">
      <c r="B1525" s="233"/>
      <c r="C1525" s="234"/>
      <c r="E1525" s="233"/>
      <c r="F1525" s="235"/>
      <c r="G1525" s="227"/>
      <c r="H1525" s="227"/>
    </row>
    <row r="1526" spans="2:8" ht="15" customHeight="1">
      <c r="B1526" s="233"/>
      <c r="C1526" s="234"/>
      <c r="E1526" s="233"/>
      <c r="F1526" s="235"/>
      <c r="G1526" s="227"/>
      <c r="H1526" s="227"/>
    </row>
    <row r="1527" spans="2:8" ht="15" customHeight="1">
      <c r="B1527" s="233"/>
      <c r="C1527" s="234"/>
      <c r="E1527" s="233"/>
      <c r="F1527" s="235"/>
      <c r="G1527" s="227"/>
      <c r="H1527" s="227"/>
    </row>
    <row r="1528" spans="2:8" ht="15" customHeight="1">
      <c r="B1528" s="233"/>
      <c r="C1528" s="234"/>
      <c r="E1528" s="233"/>
      <c r="F1528" s="235"/>
      <c r="G1528" s="227"/>
      <c r="H1528" s="227"/>
    </row>
    <row r="1529" spans="2:8" ht="15" customHeight="1">
      <c r="B1529" s="233"/>
      <c r="C1529" s="234"/>
      <c r="E1529" s="233"/>
      <c r="F1529" s="235"/>
      <c r="G1529" s="227"/>
      <c r="H1529" s="227"/>
    </row>
    <row r="1530" spans="2:8" ht="15" customHeight="1">
      <c r="B1530" s="233"/>
      <c r="C1530" s="234"/>
      <c r="E1530" s="233"/>
      <c r="F1530" s="235"/>
      <c r="G1530" s="227"/>
      <c r="H1530" s="227"/>
    </row>
    <row r="1531" spans="2:8" ht="15" customHeight="1">
      <c r="B1531" s="233"/>
      <c r="C1531" s="234"/>
      <c r="E1531" s="233"/>
      <c r="F1531" s="235"/>
      <c r="G1531" s="227"/>
      <c r="H1531" s="227"/>
    </row>
    <row r="1532" spans="2:8" ht="15" customHeight="1">
      <c r="B1532" s="233"/>
      <c r="C1532" s="234"/>
      <c r="E1532" s="233"/>
      <c r="F1532" s="235"/>
      <c r="G1532" s="227"/>
      <c r="H1532" s="227"/>
    </row>
    <row r="1533" spans="2:8" ht="15" customHeight="1">
      <c r="B1533" s="233"/>
      <c r="C1533" s="234"/>
      <c r="E1533" s="233"/>
      <c r="F1533" s="235"/>
      <c r="G1533" s="227"/>
      <c r="H1533" s="227"/>
    </row>
    <row r="1534" spans="2:8" ht="15" customHeight="1">
      <c r="B1534" s="233"/>
      <c r="C1534" s="234"/>
      <c r="E1534" s="233"/>
      <c r="F1534" s="235"/>
      <c r="G1534" s="227"/>
      <c r="H1534" s="227"/>
    </row>
    <row r="1535" spans="2:8" ht="15" customHeight="1">
      <c r="B1535" s="233"/>
      <c r="C1535" s="234"/>
      <c r="E1535" s="233"/>
      <c r="F1535" s="235"/>
      <c r="G1535" s="227"/>
      <c r="H1535" s="227"/>
    </row>
    <row r="1536" spans="2:8" ht="15" customHeight="1">
      <c r="B1536" s="233"/>
      <c r="C1536" s="234"/>
      <c r="E1536" s="233"/>
      <c r="F1536" s="235"/>
      <c r="G1536" s="227"/>
      <c r="H1536" s="227"/>
    </row>
    <row r="1537" spans="2:8" ht="15" customHeight="1">
      <c r="B1537" s="233"/>
      <c r="C1537" s="234"/>
      <c r="E1537" s="233"/>
      <c r="F1537" s="235"/>
      <c r="G1537" s="227"/>
      <c r="H1537" s="227"/>
    </row>
    <row r="1538" spans="2:8" ht="15" customHeight="1">
      <c r="B1538" s="233"/>
      <c r="C1538" s="234"/>
      <c r="E1538" s="233"/>
      <c r="F1538" s="235"/>
      <c r="G1538" s="227"/>
      <c r="H1538" s="227"/>
    </row>
    <row r="1539" spans="2:8" ht="15" customHeight="1">
      <c r="B1539" s="233"/>
      <c r="C1539" s="234"/>
      <c r="E1539" s="233"/>
      <c r="F1539" s="235"/>
      <c r="G1539" s="227"/>
      <c r="H1539" s="227"/>
    </row>
    <row r="1540" spans="2:8" ht="15" customHeight="1">
      <c r="B1540" s="233"/>
      <c r="C1540" s="234"/>
      <c r="E1540" s="233"/>
      <c r="F1540" s="235"/>
      <c r="G1540" s="227"/>
      <c r="H1540" s="227"/>
    </row>
    <row r="1541" spans="2:8" ht="15" customHeight="1">
      <c r="B1541" s="233"/>
      <c r="C1541" s="234"/>
      <c r="E1541" s="233"/>
      <c r="F1541" s="235"/>
      <c r="G1541" s="227"/>
      <c r="H1541" s="227"/>
    </row>
    <row r="1542" spans="2:8" ht="15" customHeight="1">
      <c r="B1542" s="233"/>
      <c r="C1542" s="234"/>
      <c r="E1542" s="233"/>
      <c r="F1542" s="235"/>
      <c r="G1542" s="227"/>
      <c r="H1542" s="227"/>
    </row>
    <row r="1543" spans="2:8" ht="15" customHeight="1">
      <c r="B1543" s="233"/>
      <c r="C1543" s="234"/>
      <c r="E1543" s="233"/>
      <c r="F1543" s="235"/>
      <c r="G1543" s="227"/>
      <c r="H1543" s="227"/>
    </row>
    <row r="1544" spans="2:8" ht="15" customHeight="1">
      <c r="B1544" s="233"/>
      <c r="C1544" s="234"/>
      <c r="E1544" s="233"/>
      <c r="F1544" s="235"/>
      <c r="G1544" s="227"/>
      <c r="H1544" s="227"/>
    </row>
    <row r="1545" spans="2:8" ht="15" customHeight="1">
      <c r="B1545" s="233"/>
      <c r="C1545" s="234"/>
      <c r="E1545" s="233"/>
      <c r="F1545" s="235"/>
      <c r="G1545" s="227"/>
      <c r="H1545" s="227"/>
    </row>
    <row r="1546" spans="2:8" ht="15" customHeight="1">
      <c r="B1546" s="233"/>
      <c r="C1546" s="234"/>
      <c r="E1546" s="233"/>
      <c r="F1546" s="235"/>
      <c r="G1546" s="227"/>
      <c r="H1546" s="227"/>
    </row>
    <row r="1547" spans="2:8" ht="15" customHeight="1">
      <c r="B1547" s="233"/>
      <c r="C1547" s="234"/>
      <c r="E1547" s="233"/>
      <c r="F1547" s="235"/>
      <c r="G1547" s="227"/>
      <c r="H1547" s="227"/>
    </row>
    <row r="1548" spans="2:8" ht="15" customHeight="1">
      <c r="B1548" s="233"/>
      <c r="C1548" s="234"/>
      <c r="E1548" s="233"/>
      <c r="F1548" s="235"/>
      <c r="G1548" s="227"/>
      <c r="H1548" s="227"/>
    </row>
    <row r="1549" spans="2:8" ht="15" customHeight="1">
      <c r="B1549" s="233"/>
      <c r="C1549" s="234"/>
      <c r="E1549" s="233"/>
      <c r="F1549" s="235"/>
      <c r="G1549" s="227"/>
      <c r="H1549" s="227"/>
    </row>
    <row r="1550" spans="2:8" ht="15" customHeight="1">
      <c r="B1550" s="233"/>
      <c r="C1550" s="234"/>
      <c r="E1550" s="233"/>
      <c r="F1550" s="235"/>
      <c r="G1550" s="227"/>
      <c r="H1550" s="227"/>
    </row>
    <row r="1551" spans="2:8" ht="15" customHeight="1">
      <c r="B1551" s="233"/>
      <c r="C1551" s="234"/>
      <c r="E1551" s="233"/>
      <c r="F1551" s="235"/>
      <c r="G1551" s="227"/>
      <c r="H1551" s="227"/>
    </row>
    <row r="1552" spans="2:8" ht="15" customHeight="1">
      <c r="B1552" s="233"/>
      <c r="C1552" s="234"/>
      <c r="E1552" s="233"/>
      <c r="F1552" s="235"/>
      <c r="G1552" s="227"/>
      <c r="H1552" s="227"/>
    </row>
    <row r="1553" spans="2:8" ht="15" customHeight="1">
      <c r="B1553" s="233"/>
      <c r="C1553" s="234"/>
      <c r="E1553" s="233"/>
      <c r="F1553" s="235"/>
      <c r="G1553" s="227"/>
      <c r="H1553" s="227"/>
    </row>
    <row r="1554" spans="2:8" ht="15" customHeight="1">
      <c r="B1554" s="233"/>
      <c r="C1554" s="234"/>
      <c r="E1554" s="233"/>
      <c r="F1554" s="235"/>
      <c r="G1554" s="227"/>
      <c r="H1554" s="227"/>
    </row>
    <row r="1555" spans="2:8" ht="15" customHeight="1">
      <c r="B1555" s="233"/>
      <c r="C1555" s="234"/>
      <c r="E1555" s="233"/>
      <c r="F1555" s="235"/>
      <c r="G1555" s="227"/>
      <c r="H1555" s="227"/>
    </row>
    <row r="1556" spans="2:8" ht="15" customHeight="1">
      <c r="B1556" s="233"/>
      <c r="C1556" s="234"/>
      <c r="E1556" s="233"/>
      <c r="F1556" s="235"/>
      <c r="G1556" s="227"/>
      <c r="H1556" s="227"/>
    </row>
    <row r="1557" spans="2:8" ht="15" customHeight="1">
      <c r="B1557" s="233"/>
      <c r="C1557" s="234"/>
      <c r="E1557" s="233"/>
      <c r="F1557" s="235"/>
      <c r="G1557" s="227"/>
      <c r="H1557" s="227"/>
    </row>
    <row r="1558" spans="2:8" ht="15" customHeight="1">
      <c r="B1558" s="233"/>
      <c r="C1558" s="234"/>
      <c r="E1558" s="233"/>
      <c r="F1558" s="235"/>
      <c r="G1558" s="227"/>
      <c r="H1558" s="227"/>
    </row>
    <row r="1559" spans="2:8" ht="15" customHeight="1">
      <c r="B1559" s="233"/>
      <c r="C1559" s="234"/>
      <c r="E1559" s="233"/>
      <c r="F1559" s="235"/>
      <c r="G1559" s="227"/>
      <c r="H1559" s="227"/>
    </row>
    <row r="1560" spans="2:8" ht="15" customHeight="1">
      <c r="B1560" s="233"/>
      <c r="C1560" s="234"/>
      <c r="E1560" s="233"/>
      <c r="F1560" s="235"/>
      <c r="G1560" s="227"/>
      <c r="H1560" s="227"/>
    </row>
    <row r="1561" spans="2:8" ht="15" customHeight="1">
      <c r="B1561" s="233"/>
      <c r="C1561" s="234"/>
      <c r="E1561" s="233"/>
      <c r="F1561" s="235"/>
      <c r="G1561" s="227"/>
      <c r="H1561" s="227"/>
    </row>
    <row r="1562" spans="2:8" ht="15" customHeight="1">
      <c r="B1562" s="233"/>
      <c r="C1562" s="234"/>
      <c r="E1562" s="233"/>
      <c r="F1562" s="235"/>
      <c r="G1562" s="227"/>
      <c r="H1562" s="227"/>
    </row>
    <row r="1563" spans="2:8" ht="15" customHeight="1">
      <c r="B1563" s="233"/>
      <c r="C1563" s="234"/>
      <c r="E1563" s="233"/>
      <c r="F1563" s="235"/>
      <c r="G1563" s="227"/>
      <c r="H1563" s="227"/>
    </row>
    <row r="1564" spans="2:8" ht="15" customHeight="1">
      <c r="B1564" s="233"/>
      <c r="C1564" s="234"/>
      <c r="E1564" s="233"/>
      <c r="F1564" s="235"/>
      <c r="G1564" s="227"/>
      <c r="H1564" s="227"/>
    </row>
    <row r="1565" spans="2:8" ht="15" customHeight="1">
      <c r="B1565" s="233"/>
      <c r="C1565" s="234"/>
      <c r="E1565" s="233"/>
      <c r="F1565" s="235"/>
      <c r="G1565" s="227"/>
      <c r="H1565" s="227"/>
    </row>
    <row r="1566" spans="2:8" ht="15" customHeight="1">
      <c r="B1566" s="233"/>
      <c r="C1566" s="234"/>
      <c r="E1566" s="233"/>
      <c r="F1566" s="235"/>
      <c r="G1566" s="227"/>
      <c r="H1566" s="227"/>
    </row>
    <row r="1567" spans="2:8" ht="15" customHeight="1">
      <c r="B1567" s="233"/>
      <c r="C1567" s="234"/>
      <c r="E1567" s="233"/>
      <c r="F1567" s="235"/>
      <c r="G1567" s="227"/>
      <c r="H1567" s="227"/>
    </row>
    <row r="1568" spans="2:8" ht="15" customHeight="1">
      <c r="B1568" s="233"/>
      <c r="C1568" s="234"/>
      <c r="E1568" s="233"/>
      <c r="F1568" s="235"/>
      <c r="G1568" s="227"/>
      <c r="H1568" s="227"/>
    </row>
    <row r="1569" spans="2:8" ht="15" customHeight="1">
      <c r="B1569" s="233"/>
      <c r="C1569" s="234"/>
      <c r="E1569" s="233"/>
      <c r="F1569" s="235"/>
      <c r="G1569" s="227"/>
      <c r="H1569" s="227"/>
    </row>
    <row r="1570" spans="2:8" ht="15" customHeight="1">
      <c r="B1570" s="233"/>
      <c r="C1570" s="234"/>
      <c r="E1570" s="233"/>
      <c r="F1570" s="235"/>
      <c r="G1570" s="227"/>
      <c r="H1570" s="227"/>
    </row>
    <row r="1571" spans="2:8" ht="15" customHeight="1">
      <c r="B1571" s="233"/>
      <c r="C1571" s="234"/>
      <c r="E1571" s="233"/>
      <c r="F1571" s="235"/>
      <c r="G1571" s="227"/>
      <c r="H1571" s="227"/>
    </row>
    <row r="1572" spans="2:8" ht="15" customHeight="1">
      <c r="B1572" s="233"/>
      <c r="C1572" s="234"/>
      <c r="E1572" s="233"/>
      <c r="F1572" s="235"/>
      <c r="G1572" s="227"/>
      <c r="H1572" s="227"/>
    </row>
    <row r="1573" spans="2:8" ht="15" customHeight="1">
      <c r="B1573" s="233"/>
      <c r="C1573" s="234"/>
      <c r="E1573" s="233"/>
      <c r="F1573" s="235"/>
      <c r="G1573" s="227"/>
      <c r="H1573" s="227"/>
    </row>
    <row r="1574" spans="2:8" ht="15" customHeight="1">
      <c r="B1574" s="233"/>
      <c r="C1574" s="234"/>
      <c r="E1574" s="233"/>
      <c r="F1574" s="235"/>
      <c r="G1574" s="227"/>
      <c r="H1574" s="227"/>
    </row>
    <row r="1575" spans="2:8" ht="15" customHeight="1">
      <c r="B1575" s="233"/>
      <c r="C1575" s="234"/>
      <c r="E1575" s="233"/>
      <c r="F1575" s="235"/>
      <c r="G1575" s="227"/>
      <c r="H1575" s="227"/>
    </row>
    <row r="1576" spans="2:8" ht="15" customHeight="1">
      <c r="B1576" s="233"/>
      <c r="C1576" s="234"/>
      <c r="E1576" s="233"/>
      <c r="F1576" s="235"/>
      <c r="G1576" s="227"/>
      <c r="H1576" s="227"/>
    </row>
    <row r="1577" spans="2:8" ht="15" customHeight="1">
      <c r="B1577" s="233"/>
      <c r="C1577" s="234"/>
      <c r="E1577" s="233"/>
      <c r="F1577" s="235"/>
      <c r="G1577" s="227"/>
      <c r="H1577" s="227"/>
    </row>
    <row r="1578" spans="2:8" ht="15" customHeight="1">
      <c r="B1578" s="233"/>
      <c r="C1578" s="234"/>
      <c r="E1578" s="233"/>
      <c r="F1578" s="235"/>
      <c r="G1578" s="227"/>
      <c r="H1578" s="227"/>
    </row>
    <row r="1579" spans="2:8" ht="15" customHeight="1">
      <c r="B1579" s="233"/>
      <c r="C1579" s="234"/>
      <c r="E1579" s="233"/>
      <c r="F1579" s="235"/>
      <c r="G1579" s="227"/>
      <c r="H1579" s="227"/>
    </row>
    <row r="1580" spans="2:8" ht="15" customHeight="1">
      <c r="B1580" s="233"/>
      <c r="C1580" s="234"/>
      <c r="E1580" s="233"/>
      <c r="F1580" s="235"/>
      <c r="G1580" s="227"/>
      <c r="H1580" s="227"/>
    </row>
    <row r="1581" spans="2:8" ht="15" customHeight="1">
      <c r="B1581" s="233"/>
      <c r="C1581" s="234"/>
      <c r="E1581" s="233"/>
      <c r="F1581" s="235"/>
      <c r="G1581" s="227"/>
      <c r="H1581" s="227"/>
    </row>
    <row r="1582" spans="2:8" ht="15" customHeight="1">
      <c r="B1582" s="233"/>
      <c r="C1582" s="234"/>
      <c r="E1582" s="233"/>
      <c r="F1582" s="235"/>
      <c r="G1582" s="227"/>
      <c r="H1582" s="227"/>
    </row>
    <row r="1583" spans="2:8" ht="15" customHeight="1">
      <c r="B1583" s="233"/>
      <c r="C1583" s="234"/>
      <c r="E1583" s="233"/>
      <c r="F1583" s="235"/>
      <c r="G1583" s="227"/>
      <c r="H1583" s="227"/>
    </row>
    <row r="1584" spans="2:8" ht="15" customHeight="1">
      <c r="B1584" s="233"/>
      <c r="C1584" s="234"/>
      <c r="E1584" s="233"/>
      <c r="F1584" s="235"/>
      <c r="G1584" s="227"/>
      <c r="H1584" s="227"/>
    </row>
    <row r="1585" spans="2:8" ht="15" customHeight="1">
      <c r="B1585" s="233"/>
      <c r="C1585" s="234"/>
      <c r="E1585" s="233"/>
      <c r="F1585" s="235"/>
      <c r="G1585" s="227"/>
      <c r="H1585" s="227"/>
    </row>
    <row r="1586" spans="2:8" ht="15" customHeight="1">
      <c r="B1586" s="233"/>
      <c r="C1586" s="234"/>
      <c r="E1586" s="233"/>
      <c r="F1586" s="235"/>
      <c r="G1586" s="227"/>
      <c r="H1586" s="227"/>
    </row>
    <row r="1587" spans="2:8" ht="15" customHeight="1">
      <c r="B1587" s="233"/>
      <c r="C1587" s="234"/>
      <c r="E1587" s="233"/>
      <c r="F1587" s="235"/>
      <c r="G1587" s="227"/>
      <c r="H1587" s="227"/>
    </row>
    <row r="1588" spans="2:8" ht="15" customHeight="1">
      <c r="B1588" s="233"/>
      <c r="C1588" s="234"/>
      <c r="E1588" s="233"/>
      <c r="F1588" s="235"/>
      <c r="G1588" s="227"/>
      <c r="H1588" s="227"/>
    </row>
    <row r="1589" spans="2:8" ht="15" customHeight="1">
      <c r="B1589" s="233"/>
      <c r="C1589" s="234"/>
      <c r="E1589" s="233"/>
      <c r="F1589" s="235"/>
      <c r="G1589" s="227"/>
      <c r="H1589" s="227"/>
    </row>
    <row r="1590" spans="2:8" ht="15" customHeight="1">
      <c r="B1590" s="233"/>
      <c r="C1590" s="234"/>
      <c r="E1590" s="233"/>
      <c r="F1590" s="235"/>
      <c r="G1590" s="227"/>
      <c r="H1590" s="227"/>
    </row>
    <row r="1591" spans="2:8" ht="15" customHeight="1">
      <c r="B1591" s="233"/>
      <c r="C1591" s="234"/>
      <c r="E1591" s="233"/>
      <c r="F1591" s="235"/>
      <c r="G1591" s="227"/>
      <c r="H1591" s="227"/>
    </row>
    <row r="1592" spans="2:8" ht="15" customHeight="1">
      <c r="B1592" s="233"/>
      <c r="C1592" s="234"/>
      <c r="E1592" s="233"/>
      <c r="F1592" s="235"/>
      <c r="G1592" s="227"/>
      <c r="H1592" s="227"/>
    </row>
    <row r="1593" spans="2:8" ht="15" customHeight="1">
      <c r="B1593" s="233"/>
      <c r="C1593" s="234"/>
      <c r="E1593" s="233"/>
      <c r="F1593" s="235"/>
      <c r="G1593" s="227"/>
      <c r="H1593" s="227"/>
    </row>
    <row r="1594" spans="2:8" ht="15" customHeight="1">
      <c r="B1594" s="233"/>
      <c r="C1594" s="234"/>
      <c r="E1594" s="233"/>
      <c r="F1594" s="235"/>
      <c r="G1594" s="227"/>
      <c r="H1594" s="227"/>
    </row>
    <row r="1595" spans="2:8" ht="15" customHeight="1">
      <c r="B1595" s="233"/>
      <c r="C1595" s="234"/>
      <c r="E1595" s="233"/>
      <c r="F1595" s="235"/>
      <c r="G1595" s="227"/>
      <c r="H1595" s="227"/>
    </row>
    <row r="1596" spans="2:8" ht="15" customHeight="1">
      <c r="B1596" s="233"/>
      <c r="C1596" s="234"/>
      <c r="E1596" s="233"/>
      <c r="F1596" s="235"/>
      <c r="G1596" s="227"/>
      <c r="H1596" s="227"/>
    </row>
    <row r="1597" spans="2:8" ht="15" customHeight="1">
      <c r="B1597" s="233"/>
      <c r="C1597" s="234"/>
      <c r="E1597" s="233"/>
      <c r="F1597" s="235"/>
      <c r="G1597" s="227"/>
      <c r="H1597" s="227"/>
    </row>
    <row r="1598" spans="2:8" ht="15" customHeight="1">
      <c r="B1598" s="233"/>
      <c r="C1598" s="234"/>
      <c r="E1598" s="233"/>
      <c r="F1598" s="235"/>
      <c r="G1598" s="227"/>
      <c r="H1598" s="227"/>
    </row>
    <row r="1599" spans="2:8" ht="15" customHeight="1">
      <c r="B1599" s="233"/>
      <c r="C1599" s="234"/>
      <c r="E1599" s="233"/>
      <c r="F1599" s="235"/>
      <c r="G1599" s="227"/>
      <c r="H1599" s="227"/>
    </row>
    <row r="1600" spans="2:8" ht="15" customHeight="1">
      <c r="B1600" s="233"/>
      <c r="C1600" s="234"/>
      <c r="E1600" s="233"/>
      <c r="F1600" s="235"/>
      <c r="G1600" s="227"/>
      <c r="H1600" s="227"/>
    </row>
    <row r="1601" spans="2:8" ht="15" customHeight="1">
      <c r="B1601" s="233"/>
      <c r="C1601" s="234"/>
      <c r="E1601" s="233"/>
      <c r="F1601" s="235"/>
      <c r="G1601" s="227"/>
      <c r="H1601" s="227"/>
    </row>
    <row r="1602" spans="2:8" ht="15" customHeight="1">
      <c r="B1602" s="233"/>
      <c r="C1602" s="234"/>
      <c r="E1602" s="233"/>
      <c r="F1602" s="235"/>
      <c r="G1602" s="227"/>
      <c r="H1602" s="227"/>
    </row>
    <row r="1603" spans="2:8" ht="15" customHeight="1">
      <c r="B1603" s="233"/>
      <c r="C1603" s="234"/>
      <c r="E1603" s="233"/>
      <c r="F1603" s="235"/>
      <c r="G1603" s="227"/>
      <c r="H1603" s="227"/>
    </row>
    <row r="1604" spans="2:8" ht="15" customHeight="1">
      <c r="B1604" s="233"/>
      <c r="C1604" s="234"/>
      <c r="E1604" s="233"/>
      <c r="F1604" s="235"/>
      <c r="G1604" s="227"/>
      <c r="H1604" s="227"/>
    </row>
    <row r="1605" spans="2:8" ht="15" customHeight="1">
      <c r="B1605" s="233"/>
      <c r="C1605" s="234"/>
      <c r="E1605" s="233"/>
      <c r="F1605" s="235"/>
      <c r="G1605" s="227"/>
      <c r="H1605" s="227"/>
    </row>
    <row r="1606" spans="2:8" ht="15" customHeight="1">
      <c r="B1606" s="233"/>
      <c r="C1606" s="234"/>
      <c r="E1606" s="233"/>
      <c r="F1606" s="235"/>
      <c r="G1606" s="227"/>
      <c r="H1606" s="227"/>
    </row>
    <row r="1607" spans="2:8" ht="15" customHeight="1">
      <c r="B1607" s="233"/>
      <c r="C1607" s="234"/>
      <c r="E1607" s="233"/>
      <c r="F1607" s="235"/>
      <c r="G1607" s="227"/>
      <c r="H1607" s="227"/>
    </row>
    <row r="1608" spans="2:8" ht="15" customHeight="1">
      <c r="B1608" s="233"/>
      <c r="C1608" s="234"/>
      <c r="E1608" s="233"/>
      <c r="F1608" s="235"/>
      <c r="G1608" s="227"/>
      <c r="H1608" s="227"/>
    </row>
    <row r="1609" spans="2:8" ht="15" customHeight="1">
      <c r="B1609" s="233"/>
      <c r="C1609" s="234"/>
      <c r="E1609" s="233"/>
      <c r="F1609" s="235"/>
      <c r="G1609" s="227"/>
      <c r="H1609" s="227"/>
    </row>
    <row r="1610" spans="2:8" ht="15" customHeight="1">
      <c r="B1610" s="233"/>
      <c r="C1610" s="234"/>
      <c r="E1610" s="233"/>
      <c r="F1610" s="235"/>
      <c r="G1610" s="227"/>
      <c r="H1610" s="227"/>
    </row>
    <row r="1611" spans="2:8" ht="15" customHeight="1">
      <c r="B1611" s="233"/>
      <c r="C1611" s="234"/>
      <c r="E1611" s="233"/>
      <c r="F1611" s="235"/>
      <c r="G1611" s="227"/>
      <c r="H1611" s="227"/>
    </row>
    <row r="1612" spans="2:8" ht="15" customHeight="1">
      <c r="B1612" s="233"/>
      <c r="C1612" s="234"/>
      <c r="E1612" s="233"/>
      <c r="F1612" s="235"/>
      <c r="G1612" s="227"/>
      <c r="H1612" s="227"/>
    </row>
    <row r="1613" spans="2:8" ht="15" customHeight="1">
      <c r="B1613" s="233"/>
      <c r="C1613" s="234"/>
      <c r="E1613" s="233"/>
      <c r="F1613" s="235"/>
      <c r="G1613" s="227"/>
      <c r="H1613" s="227"/>
    </row>
    <row r="1614" spans="2:8" ht="15" customHeight="1">
      <c r="B1614" s="233"/>
      <c r="C1614" s="234"/>
      <c r="E1614" s="233"/>
      <c r="F1614" s="235"/>
      <c r="G1614" s="227"/>
      <c r="H1614" s="227"/>
    </row>
    <row r="1615" spans="2:8" ht="15" customHeight="1">
      <c r="B1615" s="233"/>
      <c r="C1615" s="234"/>
      <c r="E1615" s="233"/>
      <c r="F1615" s="235"/>
      <c r="G1615" s="227"/>
      <c r="H1615" s="227"/>
    </row>
    <row r="1616" spans="2:8" ht="15" customHeight="1">
      <c r="B1616" s="233"/>
      <c r="C1616" s="234"/>
      <c r="E1616" s="233"/>
      <c r="F1616" s="235"/>
      <c r="G1616" s="227"/>
      <c r="H1616" s="227"/>
    </row>
    <row r="1617" spans="2:8" ht="15" customHeight="1">
      <c r="B1617" s="233"/>
      <c r="C1617" s="234"/>
      <c r="E1617" s="233"/>
      <c r="F1617" s="235"/>
      <c r="G1617" s="227"/>
      <c r="H1617" s="227"/>
    </row>
    <row r="1618" spans="2:8" ht="15" customHeight="1">
      <c r="B1618" s="233"/>
      <c r="C1618" s="234"/>
      <c r="E1618" s="233"/>
      <c r="F1618" s="235"/>
      <c r="G1618" s="227"/>
      <c r="H1618" s="227"/>
    </row>
    <row r="1619" spans="2:8" ht="15" customHeight="1">
      <c r="B1619" s="233"/>
      <c r="C1619" s="234"/>
      <c r="E1619" s="233"/>
      <c r="F1619" s="235"/>
      <c r="G1619" s="227"/>
      <c r="H1619" s="227"/>
    </row>
    <row r="1620" spans="2:8" ht="15" customHeight="1">
      <c r="B1620" s="233"/>
      <c r="C1620" s="234"/>
      <c r="E1620" s="233"/>
      <c r="F1620" s="235"/>
      <c r="G1620" s="227"/>
      <c r="H1620" s="227"/>
    </row>
    <row r="1621" spans="2:8" ht="15" customHeight="1">
      <c r="B1621" s="233"/>
      <c r="C1621" s="234"/>
      <c r="E1621" s="233"/>
      <c r="F1621" s="235"/>
      <c r="G1621" s="227"/>
      <c r="H1621" s="227"/>
    </row>
    <row r="1622" spans="2:8" ht="15" customHeight="1">
      <c r="B1622" s="233"/>
      <c r="C1622" s="234"/>
      <c r="E1622" s="233"/>
      <c r="F1622" s="235"/>
      <c r="G1622" s="227"/>
      <c r="H1622" s="227"/>
    </row>
    <row r="1623" spans="2:8" ht="15" customHeight="1">
      <c r="B1623" s="233"/>
      <c r="C1623" s="234"/>
      <c r="E1623" s="233"/>
      <c r="F1623" s="235"/>
      <c r="G1623" s="227"/>
      <c r="H1623" s="227"/>
    </row>
    <row r="1624" spans="2:8" ht="15" customHeight="1">
      <c r="B1624" s="233"/>
      <c r="C1624" s="234"/>
      <c r="E1624" s="233"/>
      <c r="F1624" s="235"/>
      <c r="G1624" s="227"/>
      <c r="H1624" s="227"/>
    </row>
    <row r="1625" spans="2:8" ht="15" customHeight="1">
      <c r="B1625" s="233"/>
      <c r="C1625" s="234"/>
      <c r="E1625" s="233"/>
      <c r="F1625" s="235"/>
      <c r="G1625" s="227"/>
      <c r="H1625" s="227"/>
    </row>
    <row r="1626" spans="2:8" ht="15" customHeight="1">
      <c r="B1626" s="233"/>
      <c r="C1626" s="234"/>
      <c r="E1626" s="233"/>
      <c r="F1626" s="235"/>
      <c r="G1626" s="227"/>
      <c r="H1626" s="227"/>
    </row>
    <row r="1627" spans="2:8" ht="15" customHeight="1">
      <c r="B1627" s="233"/>
      <c r="C1627" s="234"/>
      <c r="E1627" s="233"/>
      <c r="F1627" s="235"/>
      <c r="G1627" s="227"/>
      <c r="H1627" s="227"/>
    </row>
    <row r="1628" spans="2:8" ht="15" customHeight="1">
      <c r="B1628" s="233"/>
      <c r="C1628" s="234"/>
      <c r="E1628" s="233"/>
      <c r="F1628" s="235"/>
      <c r="G1628" s="227"/>
      <c r="H1628" s="227"/>
    </row>
    <row r="1629" spans="2:8" ht="15" customHeight="1">
      <c r="B1629" s="233"/>
      <c r="C1629" s="234"/>
      <c r="E1629" s="233"/>
      <c r="F1629" s="235"/>
      <c r="G1629" s="227"/>
      <c r="H1629" s="227"/>
    </row>
    <row r="1630" spans="2:8" ht="15" customHeight="1">
      <c r="B1630" s="233"/>
      <c r="C1630" s="234"/>
      <c r="E1630" s="233"/>
      <c r="F1630" s="235"/>
      <c r="G1630" s="227"/>
      <c r="H1630" s="227"/>
    </row>
    <row r="1631" spans="2:8" ht="15" customHeight="1">
      <c r="B1631" s="233"/>
      <c r="C1631" s="234"/>
      <c r="E1631" s="233"/>
      <c r="F1631" s="235"/>
      <c r="G1631" s="227"/>
      <c r="H1631" s="227"/>
    </row>
    <row r="1632" spans="2:8" ht="15" customHeight="1">
      <c r="B1632" s="233"/>
      <c r="C1632" s="234"/>
      <c r="E1632" s="233"/>
      <c r="F1632" s="235"/>
      <c r="G1632" s="227"/>
      <c r="H1632" s="227"/>
    </row>
    <row r="1633" spans="2:8" ht="15" customHeight="1">
      <c r="B1633" s="233"/>
      <c r="C1633" s="234"/>
      <c r="E1633" s="233"/>
      <c r="F1633" s="235"/>
      <c r="G1633" s="227"/>
      <c r="H1633" s="227"/>
    </row>
    <row r="1634" spans="2:8" ht="15" customHeight="1">
      <c r="B1634" s="233"/>
      <c r="C1634" s="234"/>
      <c r="E1634" s="233"/>
      <c r="F1634" s="235"/>
      <c r="G1634" s="227"/>
      <c r="H1634" s="227"/>
    </row>
    <row r="1635" spans="2:8" ht="15" customHeight="1">
      <c r="B1635" s="233"/>
      <c r="C1635" s="234"/>
      <c r="E1635" s="233"/>
      <c r="F1635" s="235"/>
      <c r="G1635" s="227"/>
      <c r="H1635" s="227"/>
    </row>
    <row r="1636" spans="2:8" ht="15" customHeight="1">
      <c r="B1636" s="233"/>
      <c r="C1636" s="234"/>
      <c r="E1636" s="233"/>
      <c r="F1636" s="235"/>
      <c r="G1636" s="227"/>
      <c r="H1636" s="227"/>
    </row>
    <row r="1637" spans="2:8" ht="15" customHeight="1">
      <c r="B1637" s="233"/>
      <c r="C1637" s="234"/>
      <c r="E1637" s="233"/>
      <c r="F1637" s="235"/>
      <c r="G1637" s="227"/>
      <c r="H1637" s="227"/>
    </row>
    <row r="1638" spans="2:8" ht="15" customHeight="1">
      <c r="B1638" s="233"/>
      <c r="C1638" s="234"/>
      <c r="E1638" s="233"/>
      <c r="F1638" s="235"/>
      <c r="G1638" s="227"/>
      <c r="H1638" s="227"/>
    </row>
    <row r="1639" spans="2:8" ht="15" customHeight="1">
      <c r="B1639" s="233"/>
      <c r="C1639" s="234"/>
      <c r="E1639" s="233"/>
      <c r="F1639" s="235"/>
      <c r="G1639" s="227"/>
      <c r="H1639" s="227"/>
    </row>
    <row r="1640" spans="2:8" ht="15" customHeight="1">
      <c r="B1640" s="233"/>
      <c r="C1640" s="234"/>
      <c r="E1640" s="233"/>
      <c r="F1640" s="235"/>
      <c r="G1640" s="227"/>
      <c r="H1640" s="227"/>
    </row>
    <row r="1641" spans="2:8" ht="15" customHeight="1">
      <c r="B1641" s="233"/>
      <c r="C1641" s="234"/>
      <c r="E1641" s="233"/>
      <c r="F1641" s="235"/>
      <c r="G1641" s="227"/>
      <c r="H1641" s="227"/>
    </row>
    <row r="1642" spans="2:8" ht="15" customHeight="1">
      <c r="B1642" s="233"/>
      <c r="C1642" s="234"/>
      <c r="E1642" s="233"/>
      <c r="F1642" s="235"/>
      <c r="G1642" s="227"/>
      <c r="H1642" s="227"/>
    </row>
    <row r="1643" spans="2:8" ht="15" customHeight="1">
      <c r="B1643" s="233"/>
      <c r="C1643" s="234"/>
      <c r="E1643" s="233"/>
      <c r="F1643" s="235"/>
      <c r="G1643" s="227"/>
      <c r="H1643" s="227"/>
    </row>
    <row r="1644" spans="2:8" ht="15" customHeight="1">
      <c r="B1644" s="233"/>
      <c r="C1644" s="234"/>
      <c r="E1644" s="233"/>
      <c r="F1644" s="235"/>
      <c r="G1644" s="227"/>
      <c r="H1644" s="227"/>
    </row>
    <row r="1645" spans="2:8" ht="15" customHeight="1">
      <c r="B1645" s="233"/>
      <c r="C1645" s="234"/>
      <c r="E1645" s="233"/>
      <c r="F1645" s="235"/>
      <c r="G1645" s="227"/>
      <c r="H1645" s="227"/>
    </row>
    <row r="1646" spans="2:8" ht="15" customHeight="1">
      <c r="B1646" s="233"/>
      <c r="C1646" s="234"/>
      <c r="E1646" s="233"/>
      <c r="F1646" s="235"/>
      <c r="G1646" s="227"/>
      <c r="H1646" s="227"/>
    </row>
    <row r="1647" spans="2:8" ht="15" customHeight="1">
      <c r="B1647" s="233"/>
      <c r="C1647" s="234"/>
      <c r="E1647" s="233"/>
      <c r="F1647" s="235"/>
      <c r="G1647" s="227"/>
      <c r="H1647" s="227"/>
    </row>
    <row r="1648" spans="2:8" ht="15" customHeight="1">
      <c r="B1648" s="233"/>
      <c r="C1648" s="234"/>
      <c r="E1648" s="233"/>
      <c r="F1648" s="235"/>
      <c r="G1648" s="227"/>
      <c r="H1648" s="227"/>
    </row>
    <row r="1649" spans="2:8" ht="15" customHeight="1">
      <c r="B1649" s="233"/>
      <c r="C1649" s="234"/>
      <c r="E1649" s="233"/>
      <c r="F1649" s="235"/>
      <c r="G1649" s="227"/>
      <c r="H1649" s="227"/>
    </row>
    <row r="1650" spans="2:8" ht="15" customHeight="1">
      <c r="B1650" s="233"/>
      <c r="C1650" s="234"/>
      <c r="E1650" s="233"/>
      <c r="F1650" s="235"/>
      <c r="G1650" s="227"/>
      <c r="H1650" s="227"/>
    </row>
    <row r="1651" spans="2:8" ht="15" customHeight="1">
      <c r="B1651" s="233"/>
      <c r="C1651" s="234"/>
      <c r="E1651" s="233"/>
      <c r="F1651" s="235"/>
      <c r="G1651" s="227"/>
      <c r="H1651" s="227"/>
    </row>
    <row r="1652" spans="2:8" ht="15" customHeight="1">
      <c r="B1652" s="233"/>
      <c r="C1652" s="234"/>
      <c r="E1652" s="233"/>
      <c r="F1652" s="235"/>
      <c r="G1652" s="227"/>
      <c r="H1652" s="227"/>
    </row>
    <row r="1653" spans="2:8" ht="15" customHeight="1">
      <c r="B1653" s="233"/>
      <c r="C1653" s="234"/>
      <c r="E1653" s="233"/>
      <c r="F1653" s="235"/>
      <c r="G1653" s="227"/>
      <c r="H1653" s="227"/>
    </row>
    <row r="1654" spans="2:8" ht="15" customHeight="1">
      <c r="B1654" s="233"/>
      <c r="C1654" s="234"/>
      <c r="F1654" s="227"/>
      <c r="G1654" s="227"/>
      <c r="H1654" s="227"/>
    </row>
  </sheetData>
  <mergeCells count="2">
    <mergeCell ref="A6:B6"/>
    <mergeCell ref="A1:G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21" sqref="E21"/>
    </sheetView>
  </sheetViews>
  <sheetFormatPr defaultColWidth="9.140625" defaultRowHeight="12.75"/>
  <cols>
    <col min="1" max="1" width="13.140625" style="137" customWidth="1"/>
    <col min="2" max="2" width="11.00390625" style="137" customWidth="1"/>
    <col min="3" max="3" width="11.8515625" style="137" customWidth="1"/>
    <col min="4" max="4" width="14.7109375" style="137" customWidth="1"/>
    <col min="5" max="16384" width="9.140625" style="137" customWidth="1"/>
  </cols>
  <sheetData>
    <row r="1" spans="1:9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</row>
    <row r="2" spans="1:7" ht="12.75">
      <c r="A2" s="152"/>
      <c r="B2" s="139"/>
      <c r="C2" s="139"/>
      <c r="D2" s="139"/>
      <c r="E2" s="139"/>
      <c r="F2" s="139"/>
      <c r="G2" s="139"/>
    </row>
    <row r="3" spans="1:7" ht="12.75">
      <c r="A3" s="152" t="s">
        <v>16</v>
      </c>
      <c r="B3" s="140"/>
      <c r="C3" s="140"/>
      <c r="D3" s="140"/>
      <c r="E3" s="140"/>
      <c r="F3" s="140"/>
      <c r="G3" s="140"/>
    </row>
    <row r="4" spans="1:6" ht="24.75" customHeight="1">
      <c r="A4" s="284" t="s">
        <v>184</v>
      </c>
      <c r="B4" s="284"/>
      <c r="C4" s="284"/>
      <c r="D4" s="284"/>
      <c r="E4" s="139"/>
      <c r="F4" s="139"/>
    </row>
    <row r="5" spans="1:7" ht="12.75">
      <c r="A5" s="141"/>
      <c r="B5" s="141"/>
      <c r="C5" s="141"/>
      <c r="D5" s="141"/>
      <c r="E5" s="133"/>
      <c r="F5" s="133"/>
      <c r="G5" s="142"/>
    </row>
    <row r="6" spans="1:7" ht="12.75">
      <c r="A6" s="143" t="s">
        <v>2</v>
      </c>
      <c r="B6" s="144" t="s">
        <v>3</v>
      </c>
      <c r="C6" s="144" t="s">
        <v>4</v>
      </c>
      <c r="D6" s="144" t="s">
        <v>6</v>
      </c>
      <c r="E6" s="142"/>
      <c r="F6" s="142"/>
      <c r="G6" s="142"/>
    </row>
    <row r="7" spans="1:7" ht="3.75" customHeight="1">
      <c r="A7" s="145"/>
      <c r="B7" s="145"/>
      <c r="C7" s="145"/>
      <c r="D7" s="145"/>
      <c r="E7" s="142"/>
      <c r="F7" s="142"/>
      <c r="G7" s="142"/>
    </row>
    <row r="8" spans="1:4" ht="15" customHeight="1">
      <c r="A8" s="146">
        <v>1991</v>
      </c>
      <c r="B8" s="282">
        <f>'Mat-cres'!B8/'Doc-cres'!B7</f>
        <v>11.755406166672927</v>
      </c>
      <c r="C8" s="147">
        <f>'Mat-cres'!D8/'Doc-cres'!C7</f>
        <v>8.398652302316876</v>
      </c>
      <c r="D8" s="147">
        <f>'Mat-cres'!F8/'Doc-cres'!E7</f>
        <v>15.72346423654363</v>
      </c>
    </row>
    <row r="9" spans="1:4" ht="15" customHeight="1">
      <c r="A9" s="146">
        <v>1992</v>
      </c>
      <c r="B9" s="282">
        <f>'Mat-cres'!B9/'Doc-cres'!B8</f>
        <v>11.426738986480956</v>
      </c>
      <c r="C9" s="147">
        <f>'Mat-cres'!D9/'Doc-cres'!C8</f>
        <v>8.716010077240387</v>
      </c>
      <c r="D9" s="147">
        <f>'Mat-cres'!F9/'Doc-cres'!E8</f>
        <v>14.577082093273917</v>
      </c>
    </row>
    <row r="10" spans="1:4" ht="15" customHeight="1">
      <c r="A10" s="146">
        <v>1993</v>
      </c>
      <c r="B10" s="282">
        <f>'Mat-cres'!B10/'Doc-cres'!B9</f>
        <v>11.626673277144274</v>
      </c>
      <c r="C10" s="147">
        <f>'Mat-cres'!D10/'Doc-cres'!C9</f>
        <v>9.002341791332617</v>
      </c>
      <c r="D10" s="147">
        <f>'Mat-cres'!F10/'Doc-cres'!E9</f>
        <v>14.577491403612031</v>
      </c>
    </row>
    <row r="11" spans="1:4" ht="15" customHeight="1">
      <c r="A11" s="146">
        <v>1994</v>
      </c>
      <c r="B11" s="282">
        <f>'Mat-cres'!B11/'Doc-cres'!B10</f>
        <v>11.740249643064136</v>
      </c>
      <c r="C11" s="147">
        <f>'Mat-cres'!D11/'Doc-cres'!C10</f>
        <v>9.171149631400677</v>
      </c>
      <c r="D11" s="147">
        <f>'Mat-cres'!F11/'Doc-cres'!E10</f>
        <v>14.662054171639198</v>
      </c>
    </row>
    <row r="12" spans="1:4" ht="15" customHeight="1">
      <c r="A12" s="146">
        <v>1995</v>
      </c>
      <c r="B12" s="282">
        <f>'Mat-cres'!B12/'Doc-cres'!B11</f>
        <v>12.111659439741207</v>
      </c>
      <c r="C12" s="147">
        <f>'Mat-cres'!D12/'Doc-cres'!C11</f>
        <v>9.1852415167567</v>
      </c>
      <c r="D12" s="147">
        <f>'Mat-cres'!F12/'Doc-cres'!E11</f>
        <v>15.34529570281939</v>
      </c>
    </row>
    <row r="13" spans="1:4" ht="15" customHeight="1">
      <c r="A13" s="146">
        <v>1996</v>
      </c>
      <c r="B13" s="282">
        <f>'Mat-cres'!B13/'Doc-cres'!B12</f>
        <v>12.5979571197411</v>
      </c>
      <c r="C13" s="147">
        <f>'Mat-cres'!D13/'Doc-cres'!C12</f>
        <v>9.849556692470468</v>
      </c>
      <c r="D13" s="147">
        <f>'Mat-cres'!F13/'Doc-cres'!E12</f>
        <v>15.384120346484917</v>
      </c>
    </row>
    <row r="14" spans="1:4" ht="15" customHeight="1">
      <c r="A14" s="146">
        <v>1997</v>
      </c>
      <c r="B14" s="282">
        <f>'Mat-cres'!B14/'Doc-cres'!B13</f>
        <v>11.723114651370176</v>
      </c>
      <c r="C14" s="147">
        <f>'Mat-cres'!D14/'Doc-cres'!C13</f>
        <v>8.974737265193697</v>
      </c>
      <c r="D14" s="147">
        <f>'Mat-cres'!F14/'Doc-cres'!E13</f>
        <v>14.580180158037678</v>
      </c>
    </row>
    <row r="15" spans="1:4" ht="15" customHeight="1">
      <c r="A15" s="146">
        <v>1998</v>
      </c>
      <c r="B15" s="282">
        <f>'Mat-cres'!B15/'Doc-cres'!B14</f>
        <v>12.875074187570403</v>
      </c>
      <c r="C15" s="147">
        <f>'Mat-cres'!D15/'Doc-cres'!C14</f>
        <v>9.61008144450548</v>
      </c>
      <c r="D15" s="147">
        <f>'Mat-cres'!F15/'Doc-cres'!E14</f>
        <v>16.23450555391723</v>
      </c>
    </row>
    <row r="16" spans="1:4" ht="15" customHeight="1">
      <c r="A16" s="146">
        <v>1999</v>
      </c>
      <c r="B16" s="282">
        <f>'Mat-cres'!B16/'Doc-cres'!B15</f>
        <v>13.633223267907683</v>
      </c>
      <c r="C16" s="147">
        <f>'Mat-cres'!D16/'Doc-cres'!C15</f>
        <v>10.286735160664168</v>
      </c>
      <c r="D16" s="147">
        <f>'Mat-cres'!F16/'Doc-cres'!E15</f>
        <v>16.54516798812303</v>
      </c>
    </row>
    <row r="17" spans="1:4" ht="15" customHeight="1">
      <c r="A17" s="146">
        <v>2000</v>
      </c>
      <c r="B17" s="282">
        <f>'Mat-cres'!B17/'Doc-cres'!B16</f>
        <v>14.70705918316102</v>
      </c>
      <c r="C17" s="147">
        <f>'Mat-cres'!D17/'Doc-cres'!C16</f>
        <v>11.269260087407257</v>
      </c>
      <c r="D17" s="147">
        <f>'Mat-cres'!F17/'Doc-cres'!E16</f>
        <v>17.296941099902376</v>
      </c>
    </row>
    <row r="18" spans="1:4" ht="15" customHeight="1">
      <c r="A18" s="146">
        <v>2001</v>
      </c>
      <c r="B18" s="282">
        <f>'Mat-cres'!B18/'Doc-cres'!B17</f>
        <v>14.848921638756332</v>
      </c>
      <c r="C18" s="147">
        <f>'Mat-cres'!D18/'Doc-cres'!C17</f>
        <v>11.552583025830259</v>
      </c>
      <c r="D18" s="147">
        <f>'Mat-cres'!F18/'Doc-cres'!E17</f>
        <v>17.0311629724932</v>
      </c>
    </row>
    <row r="19" spans="1:4" ht="15" customHeight="1">
      <c r="A19" s="146">
        <v>2002</v>
      </c>
      <c r="B19" s="282">
        <f>'Mat-cres'!B19/'Doc-cres'!B18</f>
        <v>15.273226418075526</v>
      </c>
      <c r="C19" s="147">
        <f>'Mat-cres'!D19/'Doc-cres'!C18</f>
        <v>12.518808180368069</v>
      </c>
      <c r="D19" s="147">
        <f>'Mat-cres'!F19/'Doc-cres'!E18</f>
        <v>16.881894909551022</v>
      </c>
    </row>
    <row r="20" spans="1:4" ht="3.75" customHeight="1">
      <c r="A20" s="148"/>
      <c r="B20" s="149"/>
      <c r="C20" s="149"/>
      <c r="D20" s="149"/>
    </row>
    <row r="21" ht="3.75" customHeight="1">
      <c r="A21" s="150"/>
    </row>
    <row r="22" ht="12.75">
      <c r="A22" s="151" t="s">
        <v>8</v>
      </c>
    </row>
  </sheetData>
  <mergeCells count="2">
    <mergeCell ref="A4:D4"/>
    <mergeCell ref="A1:I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">
      <selection activeCell="E21" sqref="E21"/>
    </sheetView>
  </sheetViews>
  <sheetFormatPr defaultColWidth="9.140625" defaultRowHeight="12.75"/>
  <cols>
    <col min="1" max="1" width="7.57421875" style="26" customWidth="1"/>
    <col min="2" max="3" width="13.7109375" style="8" customWidth="1"/>
    <col min="4" max="4" width="7.140625" style="8" customWidth="1"/>
    <col min="5" max="5" width="13.7109375" style="8" customWidth="1"/>
    <col min="6" max="6" width="8.7109375" style="0" customWidth="1"/>
  </cols>
  <sheetData>
    <row r="1" spans="1:9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</row>
    <row r="3" ht="12.75">
      <c r="A3" s="21" t="s">
        <v>16</v>
      </c>
    </row>
    <row r="4" spans="1:6" ht="24.75" customHeight="1">
      <c r="A4" s="306" t="s">
        <v>25</v>
      </c>
      <c r="B4" s="306"/>
      <c r="C4" s="306"/>
      <c r="D4" s="306"/>
      <c r="E4" s="306"/>
      <c r="F4" s="306"/>
    </row>
    <row r="5" spans="1:6" ht="12.75">
      <c r="A5" s="3"/>
      <c r="B5" s="3"/>
      <c r="C5" s="3"/>
      <c r="D5" s="3"/>
      <c r="E5" s="3"/>
      <c r="F5" s="5"/>
    </row>
    <row r="6" spans="1:6" s="8" customFormat="1" ht="12.75">
      <c r="A6" s="6" t="s">
        <v>2</v>
      </c>
      <c r="B6" s="7" t="s">
        <v>3</v>
      </c>
      <c r="C6" s="7" t="s">
        <v>4</v>
      </c>
      <c r="D6" s="7" t="s">
        <v>7</v>
      </c>
      <c r="E6" s="7" t="s">
        <v>6</v>
      </c>
      <c r="F6" s="7" t="s">
        <v>7</v>
      </c>
    </row>
    <row r="7" spans="1:6" ht="6" customHeight="1">
      <c r="A7" s="9"/>
      <c r="B7" s="9"/>
      <c r="C7" s="9"/>
      <c r="D7" s="9"/>
      <c r="E7" s="9"/>
      <c r="F7" s="10"/>
    </row>
    <row r="8" spans="1:6" ht="15" customHeight="1">
      <c r="A8" s="11">
        <v>1991</v>
      </c>
      <c r="B8" s="12">
        <f>SUM(C8,E8)</f>
        <v>236410</v>
      </c>
      <c r="C8" s="13">
        <v>81304</v>
      </c>
      <c r="D8" s="88">
        <f>(C8/B8)*100</f>
        <v>34.39110020726703</v>
      </c>
      <c r="E8" s="13">
        <v>155106</v>
      </c>
      <c r="F8" s="88">
        <f>E8/B8*100</f>
        <v>65.60889979273297</v>
      </c>
    </row>
    <row r="9" spans="1:6" ht="15" customHeight="1">
      <c r="A9" s="11">
        <v>1992</v>
      </c>
      <c r="B9" s="12">
        <f aca="true" t="shared" si="0" ref="B9:B19">SUM(C9,E9)</f>
        <v>234288</v>
      </c>
      <c r="C9" s="13">
        <v>80211</v>
      </c>
      <c r="D9" s="88">
        <f aca="true" t="shared" si="1" ref="D9:D19">(C9/B9)*100</f>
        <v>34.236068428600696</v>
      </c>
      <c r="E9" s="13">
        <v>154077</v>
      </c>
      <c r="F9" s="88">
        <f aca="true" t="shared" si="2" ref="F9:F19">E9/B9*100</f>
        <v>65.7639315713993</v>
      </c>
    </row>
    <row r="10" spans="1:6" ht="15" customHeight="1">
      <c r="A10" s="11">
        <v>1993</v>
      </c>
      <c r="B10" s="12">
        <f t="shared" si="0"/>
        <v>240269</v>
      </c>
      <c r="C10" s="13">
        <v>84882</v>
      </c>
      <c r="D10" s="88">
        <f t="shared" si="1"/>
        <v>35.3279033083752</v>
      </c>
      <c r="E10" s="13">
        <v>155387</v>
      </c>
      <c r="F10" s="88">
        <f t="shared" si="2"/>
        <v>64.6720966916248</v>
      </c>
    </row>
    <row r="11" spans="1:6" ht="15" customHeight="1">
      <c r="A11" s="11">
        <v>1994</v>
      </c>
      <c r="B11" s="12">
        <f t="shared" si="0"/>
        <v>245887</v>
      </c>
      <c r="C11" s="13">
        <v>87862</v>
      </c>
      <c r="D11" s="88">
        <f t="shared" si="1"/>
        <v>35.73267395185593</v>
      </c>
      <c r="E11" s="13">
        <v>158025</v>
      </c>
      <c r="F11" s="88">
        <f t="shared" si="2"/>
        <v>64.26732604814407</v>
      </c>
    </row>
    <row r="12" spans="1:6" ht="15" customHeight="1">
      <c r="A12" s="11">
        <v>1995</v>
      </c>
      <c r="B12" s="12">
        <f t="shared" si="0"/>
        <v>254401</v>
      </c>
      <c r="C12" s="13">
        <v>94951</v>
      </c>
      <c r="D12" s="88">
        <f t="shared" si="1"/>
        <v>37.32335957798908</v>
      </c>
      <c r="E12" s="13">
        <v>159450</v>
      </c>
      <c r="F12" s="88">
        <f t="shared" si="2"/>
        <v>62.67664042201092</v>
      </c>
    </row>
    <row r="13" spans="1:6" ht="15" customHeight="1">
      <c r="A13" s="11">
        <v>1996</v>
      </c>
      <c r="B13" s="12">
        <f t="shared" si="0"/>
        <v>260224</v>
      </c>
      <c r="C13" s="13">
        <v>99820</v>
      </c>
      <c r="D13" s="88">
        <f t="shared" si="1"/>
        <v>38.35925971470733</v>
      </c>
      <c r="E13" s="13">
        <v>160404</v>
      </c>
      <c r="F13" s="88">
        <f t="shared" si="2"/>
        <v>61.64074028529267</v>
      </c>
    </row>
    <row r="14" spans="1:6" ht="15" customHeight="1">
      <c r="A14" s="11">
        <v>1997</v>
      </c>
      <c r="B14" s="12">
        <f t="shared" si="0"/>
        <v>274384</v>
      </c>
      <c r="C14" s="13">
        <v>106082</v>
      </c>
      <c r="D14" s="88">
        <f t="shared" si="1"/>
        <v>38.66187532800747</v>
      </c>
      <c r="E14" s="13">
        <v>168302</v>
      </c>
      <c r="F14" s="88">
        <f t="shared" si="2"/>
        <v>61.33812467199253</v>
      </c>
    </row>
    <row r="15" spans="1:6" ht="15" customHeight="1">
      <c r="A15" s="11">
        <v>1998</v>
      </c>
      <c r="B15" s="12">
        <f t="shared" si="0"/>
        <v>300761</v>
      </c>
      <c r="C15" s="13">
        <v>105360</v>
      </c>
      <c r="D15" s="88">
        <f t="shared" si="1"/>
        <v>35.03113768074983</v>
      </c>
      <c r="E15" s="13">
        <v>195401</v>
      </c>
      <c r="F15" s="88">
        <f t="shared" si="2"/>
        <v>64.96886231925016</v>
      </c>
    </row>
    <row r="16" spans="1:6" ht="15" customHeight="1">
      <c r="A16" s="11">
        <v>1999</v>
      </c>
      <c r="B16" s="12">
        <f t="shared" si="0"/>
        <v>324734</v>
      </c>
      <c r="C16" s="13">
        <v>112451</v>
      </c>
      <c r="D16" s="88">
        <f t="shared" si="1"/>
        <v>34.62864991038819</v>
      </c>
      <c r="E16" s="13">
        <v>212283</v>
      </c>
      <c r="F16" s="88">
        <f t="shared" si="2"/>
        <v>65.3713500896118</v>
      </c>
    </row>
    <row r="17" spans="1:6" ht="15" customHeight="1">
      <c r="A17" s="11">
        <v>2000</v>
      </c>
      <c r="B17" s="12">
        <f t="shared" si="0"/>
        <v>352305</v>
      </c>
      <c r="C17" s="13">
        <v>116641</v>
      </c>
      <c r="D17" s="88">
        <f t="shared" si="1"/>
        <v>33.107960432012035</v>
      </c>
      <c r="E17" s="13">
        <v>235664</v>
      </c>
      <c r="F17" s="88">
        <f t="shared" si="2"/>
        <v>66.89203956798796</v>
      </c>
    </row>
    <row r="18" spans="1:6" ht="15" customHeight="1">
      <c r="A18" s="11">
        <v>2001</v>
      </c>
      <c r="B18" s="12">
        <f t="shared" si="0"/>
        <v>395988</v>
      </c>
      <c r="C18" s="13">
        <v>132616</v>
      </c>
      <c r="D18" s="88">
        <f t="shared" si="1"/>
        <v>33.4899037344566</v>
      </c>
      <c r="E18" s="13">
        <v>263372</v>
      </c>
      <c r="F18" s="88">
        <f t="shared" si="2"/>
        <v>66.51009626554341</v>
      </c>
    </row>
    <row r="19" spans="1:6" ht="15" customHeight="1">
      <c r="A19" s="11">
        <v>2002</v>
      </c>
      <c r="B19" s="12">
        <f t="shared" si="0"/>
        <v>466260</v>
      </c>
      <c r="C19" s="13">
        <v>151101</v>
      </c>
      <c r="D19" s="88">
        <f t="shared" si="1"/>
        <v>32.40702612276412</v>
      </c>
      <c r="E19" s="13">
        <v>315159</v>
      </c>
      <c r="F19" s="88">
        <f t="shared" si="2"/>
        <v>67.59297387723588</v>
      </c>
    </row>
    <row r="20" spans="1:6" ht="6" customHeight="1">
      <c r="A20" s="89"/>
      <c r="B20" s="90"/>
      <c r="C20" s="91"/>
      <c r="D20" s="91"/>
      <c r="E20" s="91"/>
      <c r="F20" s="92"/>
    </row>
    <row r="21" spans="1:5" ht="6" customHeight="1">
      <c r="A21" s="93"/>
      <c r="B21" s="94"/>
      <c r="C21" s="270"/>
      <c r="D21" s="270"/>
      <c r="E21" s="270"/>
    </row>
    <row r="22" spans="1:5" ht="12.75">
      <c r="A22" s="20" t="s">
        <v>8</v>
      </c>
      <c r="B22" s="19"/>
      <c r="C22" s="19"/>
      <c r="D22" s="19"/>
      <c r="E22" s="19"/>
    </row>
    <row r="23" spans="1:5" ht="12.75">
      <c r="A23" s="35"/>
      <c r="B23" s="35"/>
      <c r="C23" s="35"/>
      <c r="D23" s="35"/>
      <c r="E23" s="35"/>
    </row>
    <row r="24" spans="1:5" ht="12.75">
      <c r="A24" s="35"/>
      <c r="B24" s="35"/>
      <c r="C24" s="35"/>
      <c r="D24" s="35"/>
      <c r="E24" s="35"/>
    </row>
    <row r="25" spans="1:5" ht="12.75">
      <c r="A25" s="35"/>
      <c r="B25" s="35"/>
      <c r="C25" s="35"/>
      <c r="D25" s="35"/>
      <c r="E25" s="35"/>
    </row>
    <row r="26" spans="1:5" ht="12.75">
      <c r="A26" s="35"/>
      <c r="B26" s="26"/>
      <c r="C26" s="26"/>
      <c r="D26" s="26"/>
      <c r="E26" s="35"/>
    </row>
    <row r="27" spans="1:5" ht="12.75">
      <c r="A27" s="35"/>
      <c r="B27" s="35"/>
      <c r="C27" s="35"/>
      <c r="D27" s="35"/>
      <c r="E27" s="35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spans="1:5" ht="12.75">
      <c r="A38" s="19"/>
      <c r="B38" s="19"/>
      <c r="C38" s="19"/>
      <c r="D38" s="19"/>
      <c r="E38" s="19"/>
    </row>
    <row r="39" spans="1:5" ht="12.75">
      <c r="A39" s="8"/>
      <c r="B39" s="19"/>
      <c r="C39" s="19"/>
      <c r="D39" s="19"/>
      <c r="E39" s="19"/>
    </row>
    <row r="40" spans="1:5" ht="12.75">
      <c r="A40" s="8"/>
      <c r="B40" s="19"/>
      <c r="C40" s="19"/>
      <c r="D40" s="19"/>
      <c r="E40" s="19"/>
    </row>
    <row r="41" spans="1:5" ht="12.75">
      <c r="A41" s="35"/>
      <c r="B41" s="35"/>
      <c r="C41" s="35"/>
      <c r="D41" s="35"/>
      <c r="E41" s="96"/>
    </row>
    <row r="42" spans="1:5" ht="12.75">
      <c r="A42" s="35"/>
      <c r="B42" s="97"/>
      <c r="C42" s="97"/>
      <c r="D42" s="97"/>
      <c r="E42" s="96"/>
    </row>
    <row r="43" spans="1:5" ht="12.75">
      <c r="A43" s="35"/>
      <c r="B43" s="35"/>
      <c r="C43" s="35"/>
      <c r="D43" s="35"/>
      <c r="E43" s="96"/>
    </row>
    <row r="44" spans="1:5" ht="12.75">
      <c r="A44" s="35"/>
      <c r="B44" s="98"/>
      <c r="C44" s="98"/>
      <c r="D44" s="98"/>
      <c r="E44" s="96"/>
    </row>
    <row r="45" spans="1:5" ht="12.75">
      <c r="A45" s="35"/>
      <c r="B45" s="19"/>
      <c r="C45" s="19"/>
      <c r="D45" s="19"/>
      <c r="E45" s="96"/>
    </row>
    <row r="46" spans="1:5" ht="12.75">
      <c r="A46" s="8"/>
      <c r="B46" s="19"/>
      <c r="C46" s="19"/>
      <c r="D46" s="19"/>
      <c r="E46" s="19"/>
    </row>
    <row r="47" spans="1:5" ht="12.75">
      <c r="A47" s="8"/>
      <c r="B47" s="19"/>
      <c r="C47" s="19"/>
      <c r="D47" s="19"/>
      <c r="E47" s="19"/>
    </row>
    <row r="48" spans="1:5" ht="12.75">
      <c r="A48" s="8"/>
      <c r="B48" s="19"/>
      <c r="C48" s="19"/>
      <c r="D48" s="19"/>
      <c r="E48" s="19"/>
    </row>
    <row r="49" spans="1:5" ht="12.75">
      <c r="A49" s="8"/>
      <c r="B49" s="19"/>
      <c r="C49" s="19"/>
      <c r="D49" s="19"/>
      <c r="E49" s="19"/>
    </row>
    <row r="50" spans="1:5" ht="12.75">
      <c r="A50" s="8"/>
      <c r="B50" s="19"/>
      <c r="C50" s="19"/>
      <c r="D50" s="19"/>
      <c r="E50" s="19"/>
    </row>
    <row r="51" spans="1:5" ht="12.75">
      <c r="A51" s="8"/>
      <c r="B51" s="19"/>
      <c r="C51" s="19"/>
      <c r="D51" s="19"/>
      <c r="E51" s="19"/>
    </row>
    <row r="52" spans="1:5" ht="12.75">
      <c r="A52" s="8"/>
      <c r="B52" s="19"/>
      <c r="C52" s="19"/>
      <c r="D52" s="19"/>
      <c r="E52" s="19"/>
    </row>
    <row r="53" spans="1:5" ht="12.75">
      <c r="A53" s="8"/>
      <c r="B53" s="19"/>
      <c r="C53" s="19"/>
      <c r="D53" s="19"/>
      <c r="E53" s="19"/>
    </row>
    <row r="54" ht="12.75">
      <c r="A54" s="8"/>
    </row>
    <row r="55" ht="12.75">
      <c r="A55" s="8"/>
    </row>
  </sheetData>
  <mergeCells count="2">
    <mergeCell ref="A4:F4"/>
    <mergeCell ref="A1:I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E21" sqref="E21"/>
    </sheetView>
  </sheetViews>
  <sheetFormatPr defaultColWidth="9.140625" defaultRowHeight="12.75"/>
  <cols>
    <col min="1" max="1" width="7.57421875" style="26" customWidth="1"/>
    <col min="2" max="2" width="13.7109375" style="8" customWidth="1"/>
    <col min="3" max="3" width="9.7109375" style="8" customWidth="1"/>
    <col min="4" max="4" width="10.140625" style="8" customWidth="1"/>
    <col min="5" max="5" width="10.421875" style="8" customWidth="1"/>
    <col min="6" max="6" width="8.7109375" style="0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3" ht="12.75">
      <c r="A3" s="21" t="s">
        <v>16</v>
      </c>
    </row>
    <row r="4" spans="1:7" ht="24.75" customHeight="1">
      <c r="A4" s="306" t="s">
        <v>72</v>
      </c>
      <c r="B4" s="306"/>
      <c r="C4" s="306"/>
      <c r="D4" s="306"/>
      <c r="E4" s="306"/>
      <c r="F4" s="306"/>
      <c r="G4" s="306"/>
    </row>
    <row r="5" spans="1:6" ht="12.75">
      <c r="A5" s="3"/>
      <c r="B5" s="3"/>
      <c r="C5" s="3"/>
      <c r="D5" s="3"/>
      <c r="E5" s="3"/>
      <c r="F5" s="5"/>
    </row>
    <row r="6" spans="1:7" s="8" customFormat="1" ht="12.75">
      <c r="A6" s="6" t="s">
        <v>2</v>
      </c>
      <c r="B6" s="7" t="s">
        <v>3</v>
      </c>
      <c r="C6" s="76" t="s">
        <v>24</v>
      </c>
      <c r="D6" s="7" t="s">
        <v>4</v>
      </c>
      <c r="E6" s="76" t="s">
        <v>24</v>
      </c>
      <c r="F6" s="7" t="s">
        <v>6</v>
      </c>
      <c r="G6" s="76" t="s">
        <v>24</v>
      </c>
    </row>
    <row r="7" spans="1:7" ht="6" customHeight="1">
      <c r="A7" s="9"/>
      <c r="B7" s="9"/>
      <c r="C7" s="9"/>
      <c r="D7" s="9"/>
      <c r="E7" s="9"/>
      <c r="F7" s="9"/>
      <c r="G7" s="10"/>
    </row>
    <row r="8" spans="1:7" ht="15" customHeight="1">
      <c r="A8" s="11">
        <v>1991</v>
      </c>
      <c r="B8" s="12">
        <f aca="true" t="shared" si="0" ref="B8:B19">SUM(D8,F8)</f>
        <v>236410</v>
      </c>
      <c r="C8" s="114" t="s">
        <v>20</v>
      </c>
      <c r="D8" s="13">
        <v>81304</v>
      </c>
      <c r="E8" s="114" t="s">
        <v>20</v>
      </c>
      <c r="F8" s="13">
        <v>155106</v>
      </c>
      <c r="G8" s="114" t="s">
        <v>20</v>
      </c>
    </row>
    <row r="9" spans="1:7" ht="15" customHeight="1">
      <c r="A9" s="11">
        <v>1992</v>
      </c>
      <c r="B9" s="12">
        <f t="shared" si="0"/>
        <v>234288</v>
      </c>
      <c r="C9" s="100">
        <f aca="true" t="shared" si="1" ref="C9:C19">(B9-B8)/B8*100</f>
        <v>-0.8975931644177488</v>
      </c>
      <c r="D9" s="13">
        <v>80211</v>
      </c>
      <c r="E9" s="88">
        <f>(D9-D8)/D8*100</f>
        <v>-1.3443373019777625</v>
      </c>
      <c r="F9" s="13">
        <v>154077</v>
      </c>
      <c r="G9" s="88">
        <f>(F9-F8)/F8*100</f>
        <v>-0.6634172759274303</v>
      </c>
    </row>
    <row r="10" spans="1:7" ht="15" customHeight="1">
      <c r="A10" s="11">
        <v>1993</v>
      </c>
      <c r="B10" s="12">
        <f t="shared" si="0"/>
        <v>240269</v>
      </c>
      <c r="C10" s="100">
        <f t="shared" si="1"/>
        <v>2.5528409478931913</v>
      </c>
      <c r="D10" s="13">
        <v>84882</v>
      </c>
      <c r="E10" s="88">
        <f aca="true" t="shared" si="2" ref="E10:G19">(D10-D9)/D9*100</f>
        <v>5.823390806747204</v>
      </c>
      <c r="F10" s="13">
        <v>155387</v>
      </c>
      <c r="G10" s="88">
        <f t="shared" si="2"/>
        <v>0.8502242385300856</v>
      </c>
    </row>
    <row r="11" spans="1:7" ht="15" customHeight="1">
      <c r="A11" s="11">
        <v>1994</v>
      </c>
      <c r="B11" s="12">
        <f t="shared" si="0"/>
        <v>245887</v>
      </c>
      <c r="C11" s="100">
        <f t="shared" si="1"/>
        <v>2.3382125867257115</v>
      </c>
      <c r="D11" s="13">
        <v>87862</v>
      </c>
      <c r="E11" s="88">
        <f t="shared" si="2"/>
        <v>3.5107561084800074</v>
      </c>
      <c r="F11" s="13">
        <v>158025</v>
      </c>
      <c r="G11" s="88">
        <f t="shared" si="2"/>
        <v>1.697696718515706</v>
      </c>
    </row>
    <row r="12" spans="1:7" ht="15" customHeight="1">
      <c r="A12" s="11">
        <v>1995</v>
      </c>
      <c r="B12" s="12">
        <f t="shared" si="0"/>
        <v>254401</v>
      </c>
      <c r="C12" s="100">
        <f t="shared" si="1"/>
        <v>3.462566138104088</v>
      </c>
      <c r="D12" s="13">
        <v>94951</v>
      </c>
      <c r="E12" s="88">
        <f t="shared" si="2"/>
        <v>8.068334433543512</v>
      </c>
      <c r="F12" s="13">
        <v>159450</v>
      </c>
      <c r="G12" s="88">
        <f t="shared" si="2"/>
        <v>0.9017560512577124</v>
      </c>
    </row>
    <row r="13" spans="1:7" ht="15" customHeight="1">
      <c r="A13" s="11">
        <v>1996</v>
      </c>
      <c r="B13" s="12">
        <f t="shared" si="0"/>
        <v>260224</v>
      </c>
      <c r="C13" s="100">
        <f t="shared" si="1"/>
        <v>2.2889060970672284</v>
      </c>
      <c r="D13" s="13">
        <v>99820</v>
      </c>
      <c r="E13" s="88">
        <f t="shared" si="2"/>
        <v>5.127908078903856</v>
      </c>
      <c r="F13" s="13">
        <v>160404</v>
      </c>
      <c r="G13" s="88">
        <f t="shared" si="2"/>
        <v>0.5983066792097836</v>
      </c>
    </row>
    <row r="14" spans="1:7" ht="15" customHeight="1">
      <c r="A14" s="11">
        <v>1997</v>
      </c>
      <c r="B14" s="12">
        <f t="shared" si="0"/>
        <v>274384</v>
      </c>
      <c r="C14" s="88">
        <f t="shared" si="1"/>
        <v>5.44146581406788</v>
      </c>
      <c r="D14" s="13">
        <v>106082</v>
      </c>
      <c r="E14" s="88">
        <f t="shared" si="2"/>
        <v>6.273291925465839</v>
      </c>
      <c r="F14" s="13">
        <v>168302</v>
      </c>
      <c r="G14" s="88">
        <f t="shared" si="2"/>
        <v>4.923817361163064</v>
      </c>
    </row>
    <row r="15" spans="1:7" ht="15" customHeight="1">
      <c r="A15" s="11">
        <v>1998</v>
      </c>
      <c r="B15" s="12">
        <f t="shared" si="0"/>
        <v>300761</v>
      </c>
      <c r="C15" s="88">
        <f t="shared" si="1"/>
        <v>9.613169864132018</v>
      </c>
      <c r="D15" s="13">
        <v>105360</v>
      </c>
      <c r="E15" s="88">
        <f t="shared" si="2"/>
        <v>-0.6806055692765973</v>
      </c>
      <c r="F15" s="13">
        <v>195401</v>
      </c>
      <c r="G15" s="88">
        <f t="shared" si="2"/>
        <v>16.101412936269323</v>
      </c>
    </row>
    <row r="16" spans="1:7" ht="15" customHeight="1">
      <c r="A16" s="11">
        <v>1999</v>
      </c>
      <c r="B16" s="12">
        <f t="shared" si="0"/>
        <v>324734</v>
      </c>
      <c r="C16" s="88">
        <f t="shared" si="1"/>
        <v>7.9707807860726625</v>
      </c>
      <c r="D16" s="13">
        <v>112451</v>
      </c>
      <c r="E16" s="88">
        <f t="shared" si="2"/>
        <v>6.730258162490508</v>
      </c>
      <c r="F16" s="13">
        <v>212283</v>
      </c>
      <c r="G16" s="88">
        <f t="shared" si="2"/>
        <v>8.639669193095225</v>
      </c>
    </row>
    <row r="17" spans="1:7" ht="15" customHeight="1">
      <c r="A17" s="11">
        <v>2000</v>
      </c>
      <c r="B17" s="12">
        <f t="shared" si="0"/>
        <v>352305</v>
      </c>
      <c r="C17" s="88">
        <f t="shared" si="1"/>
        <v>8.490333626906946</v>
      </c>
      <c r="D17" s="13">
        <v>116641</v>
      </c>
      <c r="E17" s="88">
        <f t="shared" si="2"/>
        <v>3.7260673537807576</v>
      </c>
      <c r="F17" s="13">
        <v>235664</v>
      </c>
      <c r="G17" s="88">
        <f t="shared" si="2"/>
        <v>11.01407083939835</v>
      </c>
    </row>
    <row r="18" spans="1:7" ht="15" customHeight="1">
      <c r="A18" s="11">
        <v>2001</v>
      </c>
      <c r="B18" s="12">
        <f t="shared" si="0"/>
        <v>395988</v>
      </c>
      <c r="C18" s="88">
        <f t="shared" si="1"/>
        <v>12.399199557201857</v>
      </c>
      <c r="D18" s="13">
        <v>132616</v>
      </c>
      <c r="E18" s="88">
        <f t="shared" si="2"/>
        <v>13.69587023430869</v>
      </c>
      <c r="F18" s="13">
        <v>263372</v>
      </c>
      <c r="G18" s="88">
        <f t="shared" si="2"/>
        <v>11.757417339941611</v>
      </c>
    </row>
    <row r="19" spans="1:7" ht="15" customHeight="1">
      <c r="A19" s="11">
        <v>2002</v>
      </c>
      <c r="B19" s="12">
        <f t="shared" si="0"/>
        <v>466260</v>
      </c>
      <c r="C19" s="88">
        <f t="shared" si="1"/>
        <v>17.745992302797053</v>
      </c>
      <c r="D19" s="13">
        <v>151101</v>
      </c>
      <c r="E19" s="88">
        <f t="shared" si="2"/>
        <v>13.938740423478313</v>
      </c>
      <c r="F19" s="13">
        <v>315159</v>
      </c>
      <c r="G19" s="88">
        <f t="shared" si="2"/>
        <v>19.663062132648875</v>
      </c>
    </row>
    <row r="20" spans="1:7" ht="6" customHeight="1">
      <c r="A20" s="89"/>
      <c r="B20" s="90"/>
      <c r="C20" s="91"/>
      <c r="D20" s="91"/>
      <c r="E20" s="91"/>
      <c r="F20" s="92"/>
      <c r="G20" s="5"/>
    </row>
    <row r="21" spans="1:5" ht="6" customHeight="1">
      <c r="A21" s="93"/>
      <c r="B21" s="94"/>
      <c r="C21" s="270"/>
      <c r="D21" s="270"/>
      <c r="E21" s="270"/>
    </row>
    <row r="22" spans="1:5" ht="12.75">
      <c r="A22" s="20" t="s">
        <v>8</v>
      </c>
      <c r="B22" s="19"/>
      <c r="C22" s="19"/>
      <c r="D22" s="19"/>
      <c r="E22" s="19"/>
    </row>
    <row r="23" spans="1:5" ht="12.75">
      <c r="A23" s="35"/>
      <c r="B23" s="35"/>
      <c r="C23" s="35"/>
      <c r="D23" s="35"/>
      <c r="E23" s="35"/>
    </row>
    <row r="24" spans="1:5" ht="12.75">
      <c r="A24" s="35"/>
      <c r="B24" s="35"/>
      <c r="C24" s="35"/>
      <c r="D24" s="35"/>
      <c r="E24" s="35"/>
    </row>
    <row r="25" spans="1:5" ht="12.75">
      <c r="A25" s="35"/>
      <c r="B25" s="35"/>
      <c r="C25" s="35"/>
      <c r="D25" s="35"/>
      <c r="E25" s="35"/>
    </row>
    <row r="26" spans="1:5" ht="12.75">
      <c r="A26" s="35"/>
      <c r="B26" s="26"/>
      <c r="C26" s="26"/>
      <c r="D26" s="26"/>
      <c r="E26" s="35"/>
    </row>
    <row r="27" spans="1:5" ht="12.75">
      <c r="A27" s="35"/>
      <c r="B27" s="35"/>
      <c r="C27" s="35"/>
      <c r="D27" s="35"/>
      <c r="E27" s="35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spans="1:5" ht="12.75">
      <c r="A38" s="19"/>
      <c r="B38" s="19"/>
      <c r="C38" s="19"/>
      <c r="D38" s="19"/>
      <c r="E38" s="19"/>
    </row>
    <row r="39" spans="1:5" ht="12.75">
      <c r="A39" s="8"/>
      <c r="B39" s="19"/>
      <c r="C39" s="19"/>
      <c r="D39" s="19"/>
      <c r="E39" s="19"/>
    </row>
    <row r="40" spans="1:5" ht="12.75">
      <c r="A40" s="8"/>
      <c r="B40" s="19"/>
      <c r="C40" s="19"/>
      <c r="D40" s="19"/>
      <c r="E40" s="19"/>
    </row>
    <row r="41" spans="1:5" ht="12.75">
      <c r="A41" s="35"/>
      <c r="B41" s="35"/>
      <c r="C41" s="35"/>
      <c r="D41" s="35"/>
      <c r="E41" s="96"/>
    </row>
    <row r="42" spans="1:5" ht="12.75">
      <c r="A42" s="35"/>
      <c r="B42" s="97"/>
      <c r="C42" s="97"/>
      <c r="D42" s="97"/>
      <c r="E42" s="96"/>
    </row>
    <row r="43" spans="1:5" ht="12.75">
      <c r="A43" s="35"/>
      <c r="B43" s="35"/>
      <c r="C43" s="35"/>
      <c r="D43" s="35"/>
      <c r="E43" s="96"/>
    </row>
    <row r="44" spans="1:5" ht="12.75">
      <c r="A44" s="35"/>
      <c r="B44" s="98"/>
      <c r="C44" s="98"/>
      <c r="D44" s="98"/>
      <c r="E44" s="96"/>
    </row>
    <row r="45" spans="1:5" ht="12.75">
      <c r="A45" s="35"/>
      <c r="B45" s="19"/>
      <c r="C45" s="19"/>
      <c r="D45" s="19"/>
      <c r="E45" s="96"/>
    </row>
    <row r="46" spans="1:5" ht="12.75">
      <c r="A46" s="8"/>
      <c r="B46" s="19"/>
      <c r="C46" s="19"/>
      <c r="D46" s="19"/>
      <c r="E46" s="19"/>
    </row>
    <row r="47" spans="1:5" ht="12.75">
      <c r="A47" s="8"/>
      <c r="B47" s="19"/>
      <c r="C47" s="19"/>
      <c r="D47" s="19"/>
      <c r="E47" s="19"/>
    </row>
    <row r="48" spans="1:5" ht="12.75">
      <c r="A48" s="8"/>
      <c r="B48" s="19"/>
      <c r="C48" s="19"/>
      <c r="D48" s="19"/>
      <c r="E48" s="19"/>
    </row>
    <row r="49" spans="1:5" ht="12.75">
      <c r="A49" s="8"/>
      <c r="B49" s="19"/>
      <c r="C49" s="19"/>
      <c r="D49" s="19"/>
      <c r="E49" s="19"/>
    </row>
    <row r="50" spans="1:5" ht="12.75">
      <c r="A50" s="8"/>
      <c r="B50" s="19"/>
      <c r="C50" s="19"/>
      <c r="D50" s="19"/>
      <c r="E50" s="19"/>
    </row>
    <row r="51" spans="1:5" ht="12.75">
      <c r="A51" s="8"/>
      <c r="B51" s="19"/>
      <c r="C51" s="19"/>
      <c r="D51" s="19"/>
      <c r="E51" s="19"/>
    </row>
    <row r="52" spans="1:5" ht="12.75">
      <c r="A52" s="8"/>
      <c r="B52" s="19"/>
      <c r="C52" s="19"/>
      <c r="D52" s="19"/>
      <c r="E52" s="19"/>
    </row>
    <row r="53" spans="1:5" ht="12.75">
      <c r="A53" s="8"/>
      <c r="B53" s="19"/>
      <c r="C53" s="19"/>
      <c r="D53" s="19"/>
      <c r="E53" s="19"/>
    </row>
    <row r="54" ht="12.75">
      <c r="A54" s="8"/>
    </row>
    <row r="55" ht="12.75">
      <c r="A55" s="8"/>
    </row>
  </sheetData>
  <mergeCells count="2">
    <mergeCell ref="A4:G4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E21" sqref="E21"/>
    </sheetView>
  </sheetViews>
  <sheetFormatPr defaultColWidth="9.140625" defaultRowHeight="12.75"/>
  <cols>
    <col min="1" max="1" width="10.421875" style="26" customWidth="1"/>
    <col min="2" max="3" width="10.7109375" style="8" customWidth="1"/>
    <col min="4" max="4" width="8.7109375" style="8" customWidth="1"/>
    <col min="5" max="5" width="10.7109375" style="8" customWidth="1"/>
    <col min="6" max="6" width="8.7109375" style="0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3" ht="12.75">
      <c r="A3" s="21" t="s">
        <v>16</v>
      </c>
    </row>
    <row r="4" spans="1:6" ht="24.75" customHeight="1">
      <c r="A4" s="306" t="s">
        <v>191</v>
      </c>
      <c r="B4" s="306"/>
      <c r="C4" s="306"/>
      <c r="D4" s="306"/>
      <c r="E4" s="306"/>
      <c r="F4" s="306"/>
    </row>
    <row r="6" spans="1:6" s="8" customFormat="1" ht="12.75">
      <c r="A6" s="30" t="s">
        <v>2</v>
      </c>
      <c r="B6" s="32" t="s">
        <v>3</v>
      </c>
      <c r="C6" s="32" t="s">
        <v>4</v>
      </c>
      <c r="D6" s="32" t="s">
        <v>7</v>
      </c>
      <c r="E6" s="32" t="s">
        <v>6</v>
      </c>
      <c r="F6" s="32" t="s">
        <v>7</v>
      </c>
    </row>
    <row r="7" spans="1:6" ht="6" customHeight="1">
      <c r="A7" s="9"/>
      <c r="B7" s="9"/>
      <c r="C7" s="9"/>
      <c r="D7" s="9"/>
      <c r="E7" s="9"/>
      <c r="F7" s="10"/>
    </row>
    <row r="8" spans="1:6" ht="15" customHeight="1">
      <c r="A8" s="11">
        <v>1991</v>
      </c>
      <c r="B8" s="79">
        <f>SUM(C8,E8)</f>
        <v>4908</v>
      </c>
      <c r="C8" s="107">
        <v>2139</v>
      </c>
      <c r="D8" s="88">
        <v>43.58190709046455</v>
      </c>
      <c r="E8" s="107">
        <v>2769</v>
      </c>
      <c r="F8" s="88">
        <v>56.41809290953545</v>
      </c>
    </row>
    <row r="9" spans="1:6" ht="15" customHeight="1">
      <c r="A9" s="11">
        <v>1992</v>
      </c>
      <c r="B9" s="79">
        <f aca="true" t="shared" si="0" ref="B9:B19">SUM(C9,E9)</f>
        <v>5081</v>
      </c>
      <c r="C9" s="107">
        <v>2244</v>
      </c>
      <c r="D9" s="88">
        <v>44.16453454044479</v>
      </c>
      <c r="E9" s="107">
        <v>2837</v>
      </c>
      <c r="F9" s="88">
        <v>55.8354654595552</v>
      </c>
    </row>
    <row r="10" spans="1:6" ht="15" customHeight="1">
      <c r="A10" s="11">
        <v>1993</v>
      </c>
      <c r="B10" s="79">
        <f t="shared" si="0"/>
        <v>5280</v>
      </c>
      <c r="C10" s="107">
        <v>2293</v>
      </c>
      <c r="D10" s="88">
        <v>43.428030303030305</v>
      </c>
      <c r="E10" s="107">
        <v>2987</v>
      </c>
      <c r="F10" s="88">
        <v>56.571969696969695</v>
      </c>
    </row>
    <row r="11" spans="1:6" ht="15" customHeight="1">
      <c r="A11" s="11">
        <v>1994</v>
      </c>
      <c r="B11" s="79">
        <f t="shared" si="0"/>
        <v>5562</v>
      </c>
      <c r="C11" s="107">
        <v>2412</v>
      </c>
      <c r="D11" s="88">
        <v>43.36569579288026</v>
      </c>
      <c r="E11" s="107">
        <v>3150</v>
      </c>
      <c r="F11" s="88">
        <v>56.63430420711975</v>
      </c>
    </row>
    <row r="12" spans="1:6" ht="15" customHeight="1">
      <c r="A12" s="11">
        <v>1995</v>
      </c>
      <c r="B12" s="79">
        <f t="shared" si="0"/>
        <v>6252</v>
      </c>
      <c r="C12" s="107">
        <v>2782</v>
      </c>
      <c r="D12" s="88">
        <v>44.4977607165707</v>
      </c>
      <c r="E12" s="107">
        <v>3470</v>
      </c>
      <c r="F12" s="88">
        <v>55.5022392834293</v>
      </c>
    </row>
    <row r="13" spans="1:6" ht="15" customHeight="1">
      <c r="A13" s="11">
        <v>1996</v>
      </c>
      <c r="B13" s="79">
        <f t="shared" si="0"/>
        <v>6644</v>
      </c>
      <c r="C13" s="107">
        <v>2978</v>
      </c>
      <c r="D13" s="88">
        <v>44.82239614689946</v>
      </c>
      <c r="E13" s="107">
        <v>3666</v>
      </c>
      <c r="F13" s="88">
        <v>55.17760385310054</v>
      </c>
    </row>
    <row r="14" spans="1:6" ht="15" customHeight="1">
      <c r="A14" s="11">
        <v>1997</v>
      </c>
      <c r="B14" s="79">
        <f t="shared" si="0"/>
        <v>6132</v>
      </c>
      <c r="C14" s="107">
        <v>2698</v>
      </c>
      <c r="D14" s="88">
        <v>43.99869536855838</v>
      </c>
      <c r="E14" s="107">
        <v>3434</v>
      </c>
      <c r="F14" s="88">
        <v>56.00130463144162</v>
      </c>
    </row>
    <row r="15" spans="1:6" ht="15" customHeight="1">
      <c r="A15" s="11">
        <v>1998</v>
      </c>
      <c r="B15" s="79">
        <f t="shared" si="0"/>
        <v>6950</v>
      </c>
      <c r="C15" s="107">
        <v>2970</v>
      </c>
      <c r="D15" s="88">
        <v>42.73381294964029</v>
      </c>
      <c r="E15" s="107">
        <v>3980</v>
      </c>
      <c r="F15" s="88">
        <v>57.266187050359704</v>
      </c>
    </row>
    <row r="16" spans="1:6" ht="15" customHeight="1">
      <c r="A16" s="11">
        <v>1999</v>
      </c>
      <c r="B16" s="79">
        <f t="shared" si="0"/>
        <v>8878</v>
      </c>
      <c r="C16" s="107">
        <v>3494</v>
      </c>
      <c r="D16" s="88">
        <v>39.35571074566344</v>
      </c>
      <c r="E16" s="107">
        <v>5384</v>
      </c>
      <c r="F16" s="88">
        <v>60.644289254336556</v>
      </c>
    </row>
    <row r="17" spans="1:6" ht="15" customHeight="1">
      <c r="A17" s="11">
        <v>2000</v>
      </c>
      <c r="B17" s="79">
        <f t="shared" si="0"/>
        <v>10585</v>
      </c>
      <c r="C17" s="107">
        <v>4021</v>
      </c>
      <c r="D17" s="88">
        <v>37.98771846953235</v>
      </c>
      <c r="E17" s="107">
        <v>6564</v>
      </c>
      <c r="F17" s="88">
        <v>62.01228153046764</v>
      </c>
    </row>
    <row r="18" spans="1:6" ht="15" customHeight="1">
      <c r="A18" s="11">
        <v>2001</v>
      </c>
      <c r="B18" s="79">
        <f t="shared" si="0"/>
        <v>12155</v>
      </c>
      <c r="C18" s="107">
        <v>4401</v>
      </c>
      <c r="D18" s="88">
        <v>36.20732208967503</v>
      </c>
      <c r="E18" s="107">
        <v>7754</v>
      </c>
      <c r="F18" s="88">
        <v>63.79267791032497</v>
      </c>
    </row>
    <row r="19" spans="1:6" ht="15" customHeight="1">
      <c r="A19" s="11">
        <v>2002</v>
      </c>
      <c r="B19" s="79">
        <f t="shared" si="0"/>
        <v>14399</v>
      </c>
      <c r="C19" s="107">
        <v>5252</v>
      </c>
      <c r="D19" s="88">
        <v>36.47916666666667</v>
      </c>
      <c r="E19" s="107">
        <v>9147</v>
      </c>
      <c r="F19" s="88">
        <v>63.520833333333336</v>
      </c>
    </row>
    <row r="20" spans="1:6" ht="6" customHeight="1">
      <c r="A20" s="108"/>
      <c r="B20" s="90"/>
      <c r="C20" s="91"/>
      <c r="D20" s="91"/>
      <c r="E20" s="91"/>
      <c r="F20" s="92"/>
    </row>
    <row r="21" spans="1:5" ht="6" customHeight="1">
      <c r="A21" s="17"/>
      <c r="B21" s="94"/>
      <c r="C21" s="270"/>
      <c r="D21" s="270"/>
      <c r="E21" s="270"/>
    </row>
    <row r="22" spans="1:5" ht="12.75">
      <c r="A22" s="20" t="s">
        <v>8</v>
      </c>
      <c r="B22" s="19"/>
      <c r="C22" s="19"/>
      <c r="D22" s="19"/>
      <c r="E22" s="19"/>
    </row>
    <row r="26" spans="1:4" ht="12.75">
      <c r="A26" s="8"/>
      <c r="B26" s="26"/>
      <c r="C26" s="26"/>
      <c r="D26" s="26"/>
    </row>
    <row r="27" spans="1:4" ht="12.75">
      <c r="A27" s="8"/>
      <c r="B27" s="26"/>
      <c r="C27" s="26"/>
      <c r="D27" s="26"/>
    </row>
    <row r="28" spans="1:4" ht="12.75">
      <c r="A28" s="8"/>
      <c r="B28" s="26"/>
      <c r="C28" s="26"/>
      <c r="D28" s="26"/>
    </row>
    <row r="29" spans="1:4" ht="12.75">
      <c r="A29" s="8"/>
      <c r="B29" s="26"/>
      <c r="C29" s="26"/>
      <c r="D29" s="26"/>
    </row>
    <row r="30" spans="1:4" ht="12.75">
      <c r="A30" s="8"/>
      <c r="B30" s="26"/>
      <c r="C30" s="26"/>
      <c r="D30" s="26"/>
    </row>
    <row r="31" spans="1:4" ht="12.75">
      <c r="A31" s="8"/>
      <c r="B31" s="26"/>
      <c r="C31" s="26"/>
      <c r="D31" s="26"/>
    </row>
    <row r="32" spans="1:4" ht="12.75">
      <c r="A32" s="8"/>
      <c r="B32" s="26"/>
      <c r="C32" s="26"/>
      <c r="D32" s="26"/>
    </row>
    <row r="33" spans="1:4" ht="12.75">
      <c r="A33" s="8"/>
      <c r="B33" s="26"/>
      <c r="C33" s="26"/>
      <c r="D33" s="26"/>
    </row>
    <row r="34" spans="1:4" ht="12.75">
      <c r="A34" s="8"/>
      <c r="B34" s="26"/>
      <c r="C34" s="26"/>
      <c r="D34" s="26"/>
    </row>
    <row r="35" spans="1:4" ht="12.75">
      <c r="A35" s="8"/>
      <c r="B35" s="26"/>
      <c r="C35" s="26"/>
      <c r="D35" s="26"/>
    </row>
    <row r="36" spans="1:4" ht="12.75">
      <c r="A36" s="8"/>
      <c r="B36" s="26"/>
      <c r="C36" s="26"/>
      <c r="D36" s="26"/>
    </row>
    <row r="37" spans="1:4" ht="12.75">
      <c r="A37" s="8"/>
      <c r="B37" s="26"/>
      <c r="C37" s="26"/>
      <c r="D37" s="26"/>
    </row>
    <row r="38" spans="1:4" ht="12.75">
      <c r="A38" s="8"/>
      <c r="B38" s="26"/>
      <c r="C38" s="26"/>
      <c r="D38" s="26"/>
    </row>
    <row r="39" spans="1:4" ht="12.75">
      <c r="A39" s="8"/>
      <c r="B39" s="26"/>
      <c r="C39" s="26"/>
      <c r="D39" s="26"/>
    </row>
    <row r="40" spans="1:4" ht="12.75">
      <c r="A40" s="8"/>
      <c r="B40" s="26"/>
      <c r="C40" s="26"/>
      <c r="D40" s="26"/>
    </row>
    <row r="41" spans="1:4" ht="12.75">
      <c r="A41" s="8"/>
      <c r="B41" s="26"/>
      <c r="C41" s="26"/>
      <c r="D41" s="26"/>
    </row>
    <row r="42" spans="1:4" ht="12.75">
      <c r="A42" s="8"/>
      <c r="B42" s="26"/>
      <c r="C42" s="26"/>
      <c r="D42" s="26"/>
    </row>
    <row r="43" ht="12.75">
      <c r="A43" s="8"/>
    </row>
    <row r="44" spans="1:5" ht="12.75">
      <c r="A44" s="19"/>
      <c r="B44" s="19"/>
      <c r="C44" s="19"/>
      <c r="D44" s="19"/>
      <c r="E44" s="19"/>
    </row>
    <row r="45" spans="1:5" ht="12.75">
      <c r="A45" s="8"/>
      <c r="B45" s="19"/>
      <c r="C45" s="19"/>
      <c r="D45" s="19"/>
      <c r="E45" s="19"/>
    </row>
    <row r="46" spans="1:5" ht="12.75">
      <c r="A46" s="8"/>
      <c r="B46" s="19"/>
      <c r="C46" s="19"/>
      <c r="D46" s="19"/>
      <c r="E46" s="19"/>
    </row>
    <row r="47" spans="1:5" ht="12.75">
      <c r="A47" s="35"/>
      <c r="B47" s="35"/>
      <c r="C47" s="35"/>
      <c r="D47" s="35"/>
      <c r="E47" s="96"/>
    </row>
    <row r="48" spans="1:5" ht="12.75">
      <c r="A48" s="35"/>
      <c r="B48" s="98"/>
      <c r="C48" s="98"/>
      <c r="D48" s="98"/>
      <c r="E48" s="96"/>
    </row>
    <row r="49" spans="1:5" ht="12.75">
      <c r="A49" s="35"/>
      <c r="B49" s="35"/>
      <c r="C49" s="35"/>
      <c r="D49" s="35"/>
      <c r="E49" s="96"/>
    </row>
    <row r="50" spans="1:5" ht="12.75">
      <c r="A50" s="35"/>
      <c r="B50" s="109"/>
      <c r="C50" s="109"/>
      <c r="D50" s="109"/>
      <c r="E50" s="96"/>
    </row>
    <row r="51" spans="1:5" ht="12.75">
      <c r="A51" s="35"/>
      <c r="B51" s="19"/>
      <c r="C51" s="19"/>
      <c r="D51" s="19"/>
      <c r="E51" s="96"/>
    </row>
    <row r="52" spans="1:5" ht="12.75">
      <c r="A52" s="8"/>
      <c r="B52" s="19"/>
      <c r="C52" s="19"/>
      <c r="D52" s="19"/>
      <c r="E52" s="19"/>
    </row>
    <row r="53" spans="1:5" ht="12.75">
      <c r="A53" s="8"/>
      <c r="B53" s="19"/>
      <c r="C53" s="19"/>
      <c r="D53" s="19"/>
      <c r="E53" s="19"/>
    </row>
    <row r="54" spans="1:5" ht="12.75">
      <c r="A54" s="8"/>
      <c r="B54" s="19"/>
      <c r="C54" s="19"/>
      <c r="D54" s="19"/>
      <c r="E54" s="19"/>
    </row>
    <row r="55" spans="1:5" ht="12.75">
      <c r="A55" s="8"/>
      <c r="B55" s="19"/>
      <c r="C55" s="19"/>
      <c r="D55" s="19"/>
      <c r="E55" s="19"/>
    </row>
    <row r="56" spans="1:5" ht="12.75">
      <c r="A56" s="8"/>
      <c r="B56" s="19"/>
      <c r="C56" s="19"/>
      <c r="D56" s="19"/>
      <c r="E56" s="19"/>
    </row>
    <row r="57" spans="1:5" ht="12.75">
      <c r="A57" s="8"/>
      <c r="B57" s="19"/>
      <c r="C57" s="19"/>
      <c r="D57" s="19"/>
      <c r="E57" s="19"/>
    </row>
    <row r="58" spans="1:5" ht="12.75">
      <c r="A58" s="8"/>
      <c r="B58" s="19"/>
      <c r="C58" s="19"/>
      <c r="D58" s="19"/>
      <c r="E58" s="19"/>
    </row>
    <row r="59" spans="1:5" ht="12.75">
      <c r="A59" s="8"/>
      <c r="B59" s="19"/>
      <c r="C59" s="19"/>
      <c r="D59" s="19"/>
      <c r="E59" s="19"/>
    </row>
    <row r="60" ht="12.75">
      <c r="A60" s="8"/>
    </row>
  </sheetData>
  <mergeCells count="2">
    <mergeCell ref="A4:F4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21" sqref="E21"/>
    </sheetView>
  </sheetViews>
  <sheetFormatPr defaultColWidth="9.140625" defaultRowHeight="12.75"/>
  <cols>
    <col min="2" max="6" width="10.7109375" style="0" customWidth="1"/>
  </cols>
  <sheetData>
    <row r="1" spans="1:9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</row>
    <row r="3" spans="1:6" ht="24.75" customHeight="1">
      <c r="A3" s="306" t="s">
        <v>1</v>
      </c>
      <c r="B3" s="306"/>
      <c r="C3" s="306"/>
      <c r="D3" s="306"/>
      <c r="E3" s="306"/>
      <c r="F3" s="306"/>
    </row>
    <row r="4" spans="1:6" ht="12.75">
      <c r="A4" s="3"/>
      <c r="B4" s="4"/>
      <c r="C4" s="4"/>
      <c r="D4" s="4"/>
      <c r="E4" s="4"/>
      <c r="F4" s="5"/>
    </row>
    <row r="5" spans="1:6" s="8" customFormat="1" ht="12.7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6" ht="6" customHeight="1">
      <c r="A6" s="9"/>
      <c r="B6" s="9"/>
      <c r="C6" s="9"/>
      <c r="D6" s="9"/>
      <c r="E6" s="9"/>
      <c r="F6" s="10"/>
    </row>
    <row r="7" spans="1:6" ht="15" customHeight="1">
      <c r="A7" s="11">
        <v>1991</v>
      </c>
      <c r="B7" s="12">
        <f>SUM(C7,E7)</f>
        <v>893</v>
      </c>
      <c r="C7" s="13">
        <v>222</v>
      </c>
      <c r="D7" s="14">
        <v>24.86002239641657</v>
      </c>
      <c r="E7" s="13">
        <v>671</v>
      </c>
      <c r="F7" s="14">
        <v>75.13997760358343</v>
      </c>
    </row>
    <row r="8" spans="1:6" ht="15" customHeight="1">
      <c r="A8" s="11">
        <v>1992</v>
      </c>
      <c r="B8" s="12">
        <f aca="true" t="shared" si="0" ref="B8:B18">SUM(C8,E8)</f>
        <v>893</v>
      </c>
      <c r="C8" s="13">
        <v>227</v>
      </c>
      <c r="D8" s="14">
        <v>25.41993281075028</v>
      </c>
      <c r="E8" s="13">
        <v>666</v>
      </c>
      <c r="F8" s="14">
        <v>74.58006718924972</v>
      </c>
    </row>
    <row r="9" spans="1:6" ht="15" customHeight="1">
      <c r="A9" s="11">
        <v>1993</v>
      </c>
      <c r="B9" s="12">
        <f t="shared" si="0"/>
        <v>873</v>
      </c>
      <c r="C9" s="13">
        <v>221</v>
      </c>
      <c r="D9" s="14">
        <v>25.31500572737686</v>
      </c>
      <c r="E9" s="13">
        <v>652</v>
      </c>
      <c r="F9" s="14">
        <v>74.68499427262314</v>
      </c>
    </row>
    <row r="10" spans="1:6" ht="15" customHeight="1">
      <c r="A10" s="11">
        <v>1994</v>
      </c>
      <c r="B10" s="12">
        <f t="shared" si="0"/>
        <v>851</v>
      </c>
      <c r="C10" s="13">
        <v>218</v>
      </c>
      <c r="D10" s="14">
        <v>25.616921269095183</v>
      </c>
      <c r="E10" s="13">
        <v>633</v>
      </c>
      <c r="F10" s="14">
        <v>74.38307873090481</v>
      </c>
    </row>
    <row r="11" spans="1:6" ht="15" customHeight="1">
      <c r="A11" s="11">
        <v>1995</v>
      </c>
      <c r="B11" s="12">
        <f t="shared" si="0"/>
        <v>894</v>
      </c>
      <c r="C11" s="13">
        <v>210</v>
      </c>
      <c r="D11" s="14">
        <v>23.48993288590604</v>
      </c>
      <c r="E11" s="13">
        <v>684</v>
      </c>
      <c r="F11" s="14">
        <v>76.51006711409396</v>
      </c>
    </row>
    <row r="12" spans="1:6" ht="15" customHeight="1">
      <c r="A12" s="11">
        <v>1996</v>
      </c>
      <c r="B12" s="12">
        <f t="shared" si="0"/>
        <v>922</v>
      </c>
      <c r="C12" s="13">
        <v>211</v>
      </c>
      <c r="D12" s="14">
        <v>22.885032537960953</v>
      </c>
      <c r="E12" s="13">
        <v>711</v>
      </c>
      <c r="F12" s="14">
        <v>77.11496746203905</v>
      </c>
    </row>
    <row r="13" spans="1:6" ht="15" customHeight="1">
      <c r="A13" s="11">
        <v>1997</v>
      </c>
      <c r="B13" s="12">
        <f t="shared" si="0"/>
        <v>900</v>
      </c>
      <c r="C13" s="13">
        <v>211</v>
      </c>
      <c r="D13" s="14">
        <v>23.444444444444446</v>
      </c>
      <c r="E13" s="13">
        <v>689</v>
      </c>
      <c r="F13" s="14">
        <v>76.55555555555556</v>
      </c>
    </row>
    <row r="14" spans="1:6" ht="15" customHeight="1">
      <c r="A14" s="11">
        <v>1998</v>
      </c>
      <c r="B14" s="12">
        <f t="shared" si="0"/>
        <v>973</v>
      </c>
      <c r="C14" s="13">
        <v>209</v>
      </c>
      <c r="D14" s="14">
        <v>21.479958890030833</v>
      </c>
      <c r="E14" s="13">
        <v>764</v>
      </c>
      <c r="F14" s="14">
        <v>78.52004110996916</v>
      </c>
    </row>
    <row r="15" spans="1:6" ht="15" customHeight="1">
      <c r="A15" s="11">
        <v>1999</v>
      </c>
      <c r="B15" s="12">
        <f t="shared" si="0"/>
        <v>1097</v>
      </c>
      <c r="C15" s="13">
        <v>192</v>
      </c>
      <c r="D15" s="14">
        <v>17.502278942570648</v>
      </c>
      <c r="E15" s="13">
        <v>905</v>
      </c>
      <c r="F15" s="14">
        <v>82.49772105742935</v>
      </c>
    </row>
    <row r="16" spans="1:6" ht="15" customHeight="1">
      <c r="A16" s="11">
        <v>2000</v>
      </c>
      <c r="B16" s="12">
        <f t="shared" si="0"/>
        <v>1180</v>
      </c>
      <c r="C16" s="13">
        <v>176</v>
      </c>
      <c r="D16" s="14">
        <v>14.915254237288137</v>
      </c>
      <c r="E16" s="13">
        <v>1004</v>
      </c>
      <c r="F16" s="14">
        <v>85.08474576271186</v>
      </c>
    </row>
    <row r="17" spans="1:6" ht="15" customHeight="1">
      <c r="A17" s="11">
        <v>2001</v>
      </c>
      <c r="B17" s="12">
        <f t="shared" si="0"/>
        <v>1391</v>
      </c>
      <c r="C17" s="13">
        <v>183</v>
      </c>
      <c r="D17" s="14">
        <v>13.156002875629044</v>
      </c>
      <c r="E17" s="13">
        <v>1208</v>
      </c>
      <c r="F17" s="14">
        <v>86.84399712437096</v>
      </c>
    </row>
    <row r="18" spans="1:6" ht="15" customHeight="1">
      <c r="A18" s="11">
        <v>2002</v>
      </c>
      <c r="B18" s="12">
        <f t="shared" si="0"/>
        <v>1637</v>
      </c>
      <c r="C18" s="13">
        <v>195</v>
      </c>
      <c r="D18" s="14">
        <v>11.912034208918755</v>
      </c>
      <c r="E18" s="13">
        <v>1442</v>
      </c>
      <c r="F18" s="14">
        <v>88.08796579108125</v>
      </c>
    </row>
    <row r="19" spans="1:6" ht="6" customHeight="1">
      <c r="A19" s="3"/>
      <c r="B19" s="15"/>
      <c r="C19" s="4"/>
      <c r="D19" s="4"/>
      <c r="E19" s="16"/>
      <c r="F19" s="5"/>
    </row>
    <row r="20" spans="1:5" ht="6" customHeight="1">
      <c r="A20" s="17"/>
      <c r="B20" s="18"/>
      <c r="C20" s="19"/>
      <c r="D20" s="19"/>
      <c r="E20" s="19"/>
    </row>
    <row r="21" spans="1:5" ht="12.75">
      <c r="A21" s="20" t="s">
        <v>8</v>
      </c>
      <c r="B21" s="19"/>
      <c r="C21" s="19"/>
      <c r="D21" s="19"/>
      <c r="E21" s="19"/>
    </row>
    <row r="22" spans="3:5" ht="12.75">
      <c r="C22" s="8"/>
      <c r="D22" s="8"/>
      <c r="E22" s="8"/>
    </row>
    <row r="23" spans="3:5" ht="12.75">
      <c r="C23" s="8"/>
      <c r="D23" s="8"/>
      <c r="E23" s="8"/>
    </row>
    <row r="24" spans="3:5" ht="12.75">
      <c r="C24" s="8"/>
      <c r="D24" s="8"/>
      <c r="E24" s="8"/>
    </row>
    <row r="25" spans="3:5" ht="12.75">
      <c r="C25" s="8"/>
      <c r="D25" s="8"/>
      <c r="E25" s="8"/>
    </row>
    <row r="26" spans="3:5" ht="12.75">
      <c r="C26" s="8"/>
      <c r="D26" s="8"/>
      <c r="E26" s="8"/>
    </row>
    <row r="27" spans="3:5" ht="12.75">
      <c r="C27" s="8"/>
      <c r="D27" s="8"/>
      <c r="E27" s="8"/>
    </row>
    <row r="28" spans="3:5" ht="12.75">
      <c r="C28" s="8"/>
      <c r="D28" s="8"/>
      <c r="E28" s="8"/>
    </row>
    <row r="29" spans="3:5" ht="12.75">
      <c r="C29" s="8"/>
      <c r="D29" s="8"/>
      <c r="E29" s="8"/>
    </row>
    <row r="30" spans="3:5" ht="12.75">
      <c r="C30" s="8"/>
      <c r="D30" s="8"/>
      <c r="E30" s="8"/>
    </row>
    <row r="31" spans="3:5" ht="12.75">
      <c r="C31" s="8"/>
      <c r="D31" s="8"/>
      <c r="E31" s="8"/>
    </row>
  </sheetData>
  <mergeCells count="2">
    <mergeCell ref="A3:F3"/>
    <mergeCell ref="A1:I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E21" sqref="E21"/>
    </sheetView>
  </sheetViews>
  <sheetFormatPr defaultColWidth="9.140625" defaultRowHeight="12.75"/>
  <cols>
    <col min="1" max="1" width="10.7109375" style="26" customWidth="1"/>
    <col min="2" max="6" width="8.28125" style="8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7" ht="12.75">
      <c r="A2" s="87"/>
      <c r="B2" s="87"/>
      <c r="C2" s="87"/>
      <c r="D2" s="87"/>
      <c r="E2" s="87"/>
      <c r="F2" s="87"/>
      <c r="G2" s="87"/>
    </row>
    <row r="3" spans="1:7" ht="12.75">
      <c r="A3" s="285" t="s">
        <v>16</v>
      </c>
      <c r="B3" s="285"/>
      <c r="C3" s="285"/>
      <c r="D3" s="285"/>
      <c r="E3" s="285"/>
      <c r="F3" s="285"/>
      <c r="G3" s="285"/>
    </row>
    <row r="4" spans="1:6" ht="15" customHeight="1">
      <c r="A4" s="110" t="s">
        <v>192</v>
      </c>
      <c r="B4" s="111"/>
      <c r="C4" s="111"/>
      <c r="D4" s="111"/>
      <c r="E4" s="111"/>
      <c r="F4" s="111"/>
    </row>
    <row r="6" spans="1:7" s="25" customFormat="1" ht="12.75">
      <c r="A6" s="30" t="s">
        <v>2</v>
      </c>
      <c r="B6" s="32" t="s">
        <v>3</v>
      </c>
      <c r="C6" s="76" t="s">
        <v>24</v>
      </c>
      <c r="D6" s="32" t="s">
        <v>4</v>
      </c>
      <c r="E6" s="76" t="s">
        <v>24</v>
      </c>
      <c r="F6" s="32" t="s">
        <v>6</v>
      </c>
      <c r="G6" s="76" t="s">
        <v>24</v>
      </c>
    </row>
    <row r="7" spans="1:7" ht="6" customHeight="1">
      <c r="A7" s="9"/>
      <c r="B7" s="9"/>
      <c r="C7" s="9"/>
      <c r="D7" s="9"/>
      <c r="E7" s="9"/>
      <c r="F7" s="9"/>
      <c r="G7" s="10"/>
    </row>
    <row r="8" spans="1:7" ht="15" customHeight="1">
      <c r="A8" s="11">
        <v>1991</v>
      </c>
      <c r="B8" s="79">
        <f>SUM(D8,F8)</f>
        <v>4908</v>
      </c>
      <c r="C8" s="100" t="s">
        <v>20</v>
      </c>
      <c r="D8" s="107">
        <v>2139</v>
      </c>
      <c r="E8" s="100" t="s">
        <v>20</v>
      </c>
      <c r="F8" s="107">
        <v>2769</v>
      </c>
      <c r="G8" s="100" t="s">
        <v>20</v>
      </c>
    </row>
    <row r="9" spans="1:7" ht="15" customHeight="1">
      <c r="A9" s="11">
        <v>1992</v>
      </c>
      <c r="B9" s="79">
        <f aca="true" t="shared" si="0" ref="B9:B19">SUM(D9,F9)</f>
        <v>5081</v>
      </c>
      <c r="C9" s="113">
        <f aca="true" t="shared" si="1" ref="C9:C19">(B9/B8-1)*100</f>
        <v>3.5248573757131307</v>
      </c>
      <c r="D9" s="107">
        <v>2244</v>
      </c>
      <c r="E9" s="114">
        <f aca="true" t="shared" si="2" ref="E9:E19">(D9/D8-1)*100</f>
        <v>4.908835904628339</v>
      </c>
      <c r="F9" s="107">
        <v>2837</v>
      </c>
      <c r="G9" s="114">
        <f aca="true" t="shared" si="3" ref="G9:G19">(F9/F8-1)*100</f>
        <v>2.4557602022390768</v>
      </c>
    </row>
    <row r="10" spans="1:7" ht="15" customHeight="1">
      <c r="A10" s="11">
        <v>1993</v>
      </c>
      <c r="B10" s="79">
        <f t="shared" si="0"/>
        <v>5280</v>
      </c>
      <c r="C10" s="113">
        <f t="shared" si="1"/>
        <v>3.916551859870099</v>
      </c>
      <c r="D10" s="107">
        <v>2293</v>
      </c>
      <c r="E10" s="114">
        <f t="shared" si="2"/>
        <v>2.183600713012468</v>
      </c>
      <c r="F10" s="107">
        <v>2987</v>
      </c>
      <c r="G10" s="114">
        <f t="shared" si="3"/>
        <v>5.287275290800131</v>
      </c>
    </row>
    <row r="11" spans="1:7" ht="15" customHeight="1">
      <c r="A11" s="11">
        <v>1994</v>
      </c>
      <c r="B11" s="79">
        <f t="shared" si="0"/>
        <v>5562</v>
      </c>
      <c r="C11" s="113">
        <f t="shared" si="1"/>
        <v>5.340909090909096</v>
      </c>
      <c r="D11" s="107">
        <v>2412</v>
      </c>
      <c r="E11" s="114">
        <f t="shared" si="2"/>
        <v>5.189707806367205</v>
      </c>
      <c r="F11" s="107">
        <v>3150</v>
      </c>
      <c r="G11" s="114">
        <f t="shared" si="3"/>
        <v>5.456980247740217</v>
      </c>
    </row>
    <row r="12" spans="1:7" ht="15" customHeight="1">
      <c r="A12" s="11">
        <v>1995</v>
      </c>
      <c r="B12" s="79">
        <f t="shared" si="0"/>
        <v>6252</v>
      </c>
      <c r="C12" s="113">
        <f t="shared" si="1"/>
        <v>12.405609492988123</v>
      </c>
      <c r="D12" s="107">
        <v>2782</v>
      </c>
      <c r="E12" s="114">
        <f t="shared" si="2"/>
        <v>15.339966832504137</v>
      </c>
      <c r="F12" s="107">
        <v>3470</v>
      </c>
      <c r="G12" s="114">
        <f t="shared" si="3"/>
        <v>10.158730158730167</v>
      </c>
    </row>
    <row r="13" spans="1:7" ht="15" customHeight="1">
      <c r="A13" s="11">
        <v>1996</v>
      </c>
      <c r="B13" s="79">
        <f t="shared" si="0"/>
        <v>6644</v>
      </c>
      <c r="C13" s="113">
        <f t="shared" si="1"/>
        <v>6.269993602047341</v>
      </c>
      <c r="D13" s="107">
        <v>2978</v>
      </c>
      <c r="E13" s="114">
        <f t="shared" si="2"/>
        <v>7.045291157440681</v>
      </c>
      <c r="F13" s="107">
        <v>3666</v>
      </c>
      <c r="G13" s="114">
        <f t="shared" si="3"/>
        <v>5.648414985590788</v>
      </c>
    </row>
    <row r="14" spans="1:7" ht="15" customHeight="1">
      <c r="A14" s="11">
        <v>1997</v>
      </c>
      <c r="B14" s="79">
        <f t="shared" si="0"/>
        <v>6132</v>
      </c>
      <c r="C14" s="114">
        <f t="shared" si="1"/>
        <v>-7.706201083684528</v>
      </c>
      <c r="D14" s="107">
        <v>2698</v>
      </c>
      <c r="E14" s="114">
        <f t="shared" si="2"/>
        <v>-9.402283411685698</v>
      </c>
      <c r="F14" s="107">
        <v>3434</v>
      </c>
      <c r="G14" s="114">
        <f t="shared" si="3"/>
        <v>-6.328423349699941</v>
      </c>
    </row>
    <row r="15" spans="1:7" ht="15" customHeight="1">
      <c r="A15" s="11">
        <v>1998</v>
      </c>
      <c r="B15" s="79">
        <f t="shared" si="0"/>
        <v>6950</v>
      </c>
      <c r="C15" s="114">
        <f t="shared" si="1"/>
        <v>13.339856490541413</v>
      </c>
      <c r="D15" s="107">
        <v>2970</v>
      </c>
      <c r="E15" s="114">
        <f t="shared" si="2"/>
        <v>10.081541882876198</v>
      </c>
      <c r="F15" s="107">
        <v>3980</v>
      </c>
      <c r="G15" s="114">
        <f t="shared" si="3"/>
        <v>15.899825276645307</v>
      </c>
    </row>
    <row r="16" spans="1:7" ht="15" customHeight="1">
      <c r="A16" s="11">
        <v>1999</v>
      </c>
      <c r="B16" s="79">
        <f t="shared" si="0"/>
        <v>8878</v>
      </c>
      <c r="C16" s="114">
        <f t="shared" si="1"/>
        <v>27.741007194244595</v>
      </c>
      <c r="D16" s="107">
        <v>3494</v>
      </c>
      <c r="E16" s="114">
        <f t="shared" si="2"/>
        <v>17.64309764309764</v>
      </c>
      <c r="F16" s="107">
        <v>5384</v>
      </c>
      <c r="G16" s="114">
        <f t="shared" si="3"/>
        <v>35.27638190954774</v>
      </c>
    </row>
    <row r="17" spans="1:7" ht="15" customHeight="1">
      <c r="A17" s="11">
        <v>2000</v>
      </c>
      <c r="B17" s="79">
        <f t="shared" si="0"/>
        <v>10585</v>
      </c>
      <c r="C17" s="114">
        <f t="shared" si="1"/>
        <v>19.22730344672223</v>
      </c>
      <c r="D17" s="107">
        <v>4021</v>
      </c>
      <c r="E17" s="114">
        <f t="shared" si="2"/>
        <v>15.082999427590149</v>
      </c>
      <c r="F17" s="107">
        <v>6564</v>
      </c>
      <c r="G17" s="114">
        <f t="shared" si="3"/>
        <v>21.916790490341764</v>
      </c>
    </row>
    <row r="18" spans="1:7" ht="15" customHeight="1">
      <c r="A18" s="11">
        <v>2001</v>
      </c>
      <c r="B18" s="79">
        <f t="shared" si="0"/>
        <v>12155</v>
      </c>
      <c r="C18" s="114">
        <f t="shared" si="1"/>
        <v>14.832309872461025</v>
      </c>
      <c r="D18" s="107">
        <v>4401</v>
      </c>
      <c r="E18" s="114">
        <f t="shared" si="2"/>
        <v>9.450385476249679</v>
      </c>
      <c r="F18" s="107">
        <v>7754</v>
      </c>
      <c r="G18" s="114">
        <f t="shared" si="3"/>
        <v>18.12918951858622</v>
      </c>
    </row>
    <row r="19" spans="1:7" ht="15" customHeight="1">
      <c r="A19" s="11">
        <v>2002</v>
      </c>
      <c r="B19" s="79">
        <f t="shared" si="0"/>
        <v>14399</v>
      </c>
      <c r="C19" s="114">
        <f t="shared" si="1"/>
        <v>18.461538461538463</v>
      </c>
      <c r="D19" s="107">
        <v>5252</v>
      </c>
      <c r="E19" s="114">
        <f t="shared" si="2"/>
        <v>19.336514428538965</v>
      </c>
      <c r="F19" s="107">
        <v>9147</v>
      </c>
      <c r="G19" s="114">
        <f t="shared" si="3"/>
        <v>17.964921330925975</v>
      </c>
    </row>
    <row r="20" spans="1:7" ht="6" customHeight="1">
      <c r="A20" s="3"/>
      <c r="B20" s="105"/>
      <c r="C20" s="271"/>
      <c r="D20" s="271"/>
      <c r="E20" s="271"/>
      <c r="F20" s="106"/>
      <c r="G20" s="5"/>
    </row>
    <row r="21" spans="1:6" ht="6" customHeight="1">
      <c r="A21" s="17"/>
      <c r="B21" s="94"/>
      <c r="C21" s="270"/>
      <c r="D21" s="270"/>
      <c r="E21" s="270"/>
      <c r="F21" s="95"/>
    </row>
    <row r="22" spans="1:6" ht="12.75">
      <c r="A22" s="20" t="s">
        <v>8</v>
      </c>
      <c r="B22" s="19"/>
      <c r="C22" s="19"/>
      <c r="D22" s="19"/>
      <c r="E22" s="19"/>
      <c r="F22" s="19"/>
    </row>
    <row r="26" spans="1:5" ht="12.75">
      <c r="A26" s="8"/>
      <c r="B26" s="26"/>
      <c r="C26" s="26"/>
      <c r="D26" s="26"/>
      <c r="E26" s="26"/>
    </row>
    <row r="27" spans="1:5" ht="12.75">
      <c r="A27" s="8"/>
      <c r="B27" s="26"/>
      <c r="C27" s="26"/>
      <c r="D27" s="26"/>
      <c r="E27" s="26"/>
    </row>
    <row r="28" spans="1:5" ht="12.75">
      <c r="A28" s="8"/>
      <c r="B28" s="26"/>
      <c r="C28" s="26"/>
      <c r="D28" s="26"/>
      <c r="E28" s="26"/>
    </row>
    <row r="29" spans="1:5" ht="12.75">
      <c r="A29" s="8"/>
      <c r="B29" s="26"/>
      <c r="C29" s="26"/>
      <c r="D29" s="26"/>
      <c r="E29" s="26"/>
    </row>
    <row r="30" spans="1:5" ht="12.75">
      <c r="A30" s="8"/>
      <c r="B30" s="26"/>
      <c r="C30" s="26"/>
      <c r="D30" s="26"/>
      <c r="E30" s="26"/>
    </row>
    <row r="31" spans="1:5" ht="12.75">
      <c r="A31" s="8"/>
      <c r="B31" s="26"/>
      <c r="C31" s="26"/>
      <c r="D31" s="26"/>
      <c r="E31" s="26"/>
    </row>
    <row r="32" spans="1:5" ht="12.75">
      <c r="A32" s="8"/>
      <c r="B32" s="26"/>
      <c r="C32" s="26"/>
      <c r="D32" s="26"/>
      <c r="E32" s="26"/>
    </row>
    <row r="33" spans="1:5" ht="12.75">
      <c r="A33" s="8"/>
      <c r="B33" s="26"/>
      <c r="C33" s="26"/>
      <c r="D33" s="26"/>
      <c r="E33" s="26"/>
    </row>
    <row r="34" spans="1:5" ht="12.75">
      <c r="A34" s="8"/>
      <c r="B34" s="26"/>
      <c r="C34" s="26"/>
      <c r="D34" s="26"/>
      <c r="E34" s="26"/>
    </row>
    <row r="35" spans="1:5" ht="12.75">
      <c r="A35" s="8"/>
      <c r="B35" s="26"/>
      <c r="C35" s="26"/>
      <c r="D35" s="26"/>
      <c r="E35" s="26"/>
    </row>
    <row r="36" spans="1:5" ht="12.75">
      <c r="A36" s="8"/>
      <c r="B36" s="26"/>
      <c r="C36" s="26"/>
      <c r="D36" s="26"/>
      <c r="E36" s="26"/>
    </row>
    <row r="37" spans="1:5" ht="12.75">
      <c r="A37" s="8"/>
      <c r="B37" s="26"/>
      <c r="C37" s="26"/>
      <c r="D37" s="26"/>
      <c r="E37" s="26"/>
    </row>
    <row r="38" spans="1:5" ht="12.75">
      <c r="A38" s="8"/>
      <c r="B38" s="26"/>
      <c r="C38" s="26"/>
      <c r="D38" s="26"/>
      <c r="E38" s="26"/>
    </row>
    <row r="39" spans="1:5" ht="12.75">
      <c r="A39" s="8"/>
      <c r="B39" s="26"/>
      <c r="C39" s="26"/>
      <c r="D39" s="26"/>
      <c r="E39" s="26"/>
    </row>
    <row r="40" spans="1:5" ht="12.75">
      <c r="A40" s="8"/>
      <c r="B40" s="26"/>
      <c r="C40" s="26"/>
      <c r="D40" s="26"/>
      <c r="E40" s="26"/>
    </row>
    <row r="41" spans="1:5" ht="12.75">
      <c r="A41" s="8"/>
      <c r="B41" s="26"/>
      <c r="C41" s="26"/>
      <c r="D41" s="26"/>
      <c r="E41" s="26"/>
    </row>
    <row r="42" spans="1:5" ht="12.75">
      <c r="A42" s="8"/>
      <c r="B42" s="26"/>
      <c r="C42" s="26"/>
      <c r="D42" s="26"/>
      <c r="E42" s="26"/>
    </row>
    <row r="43" ht="12.75">
      <c r="A43" s="8"/>
    </row>
    <row r="44" spans="1:6" ht="12.75">
      <c r="A44" s="19"/>
      <c r="B44" s="19"/>
      <c r="C44" s="19"/>
      <c r="D44" s="19"/>
      <c r="E44" s="19"/>
      <c r="F44" s="19"/>
    </row>
    <row r="45" spans="1:6" ht="12.75">
      <c r="A45" s="8"/>
      <c r="B45" s="19"/>
      <c r="C45" s="19"/>
      <c r="D45" s="19"/>
      <c r="E45" s="19"/>
      <c r="F45" s="19"/>
    </row>
    <row r="46" spans="1:6" ht="12.75">
      <c r="A46" s="8"/>
      <c r="B46" s="19"/>
      <c r="C46" s="19"/>
      <c r="D46" s="19"/>
      <c r="E46" s="19"/>
      <c r="F46" s="19"/>
    </row>
    <row r="47" spans="1:6" ht="12.75">
      <c r="A47" s="35"/>
      <c r="B47" s="35"/>
      <c r="C47" s="35"/>
      <c r="D47" s="35"/>
      <c r="E47" s="35"/>
      <c r="F47" s="96"/>
    </row>
    <row r="48" spans="1:6" ht="12.75">
      <c r="A48" s="35"/>
      <c r="B48" s="98"/>
      <c r="C48" s="98"/>
      <c r="D48" s="98"/>
      <c r="E48" s="98"/>
      <c r="F48" s="96"/>
    </row>
    <row r="49" spans="1:6" ht="12.75">
      <c r="A49" s="35"/>
      <c r="B49" s="35"/>
      <c r="C49" s="35"/>
      <c r="D49" s="35"/>
      <c r="E49" s="35"/>
      <c r="F49" s="96"/>
    </row>
    <row r="50" spans="1:6" ht="12.75">
      <c r="A50" s="35"/>
      <c r="B50" s="109"/>
      <c r="C50" s="109"/>
      <c r="D50" s="109"/>
      <c r="E50" s="109"/>
      <c r="F50" s="96"/>
    </row>
    <row r="51" spans="1:6" ht="12.75">
      <c r="A51" s="35"/>
      <c r="B51" s="19"/>
      <c r="C51" s="19"/>
      <c r="D51" s="19"/>
      <c r="E51" s="19"/>
      <c r="F51" s="96"/>
    </row>
    <row r="52" spans="1:6" ht="12.75">
      <c r="A52" s="8"/>
      <c r="B52" s="19"/>
      <c r="C52" s="19"/>
      <c r="D52" s="19"/>
      <c r="E52" s="19"/>
      <c r="F52" s="19"/>
    </row>
    <row r="53" spans="1:6" ht="12.75">
      <c r="A53" s="8"/>
      <c r="B53" s="19"/>
      <c r="C53" s="19"/>
      <c r="D53" s="19"/>
      <c r="E53" s="19"/>
      <c r="F53" s="19"/>
    </row>
    <row r="54" spans="1:6" ht="12.75">
      <c r="A54" s="8"/>
      <c r="B54" s="19"/>
      <c r="C54" s="19"/>
      <c r="D54" s="19"/>
      <c r="E54" s="19"/>
      <c r="F54" s="19"/>
    </row>
    <row r="55" spans="1:6" ht="12.75">
      <c r="A55" s="8"/>
      <c r="B55" s="19"/>
      <c r="C55" s="19"/>
      <c r="D55" s="19"/>
      <c r="E55" s="19"/>
      <c r="F55" s="19"/>
    </row>
    <row r="56" spans="1:6" ht="12.75">
      <c r="A56" s="8"/>
      <c r="B56" s="19"/>
      <c r="C56" s="19"/>
      <c r="D56" s="19"/>
      <c r="E56" s="19"/>
      <c r="F56" s="19"/>
    </row>
    <row r="57" spans="1:6" ht="12.75">
      <c r="A57" s="8"/>
      <c r="B57" s="19"/>
      <c r="C57" s="19"/>
      <c r="D57" s="19"/>
      <c r="E57" s="19"/>
      <c r="F57" s="19"/>
    </row>
    <row r="58" spans="1:6" ht="12.75">
      <c r="A58" s="8"/>
      <c r="B58" s="19"/>
      <c r="C58" s="19"/>
      <c r="D58" s="19"/>
      <c r="E58" s="19"/>
      <c r="F58" s="19"/>
    </row>
    <row r="59" spans="1:6" ht="12.75">
      <c r="A59" s="8"/>
      <c r="B59" s="19"/>
      <c r="C59" s="19"/>
      <c r="D59" s="19"/>
      <c r="E59" s="19"/>
      <c r="F59" s="19"/>
    </row>
    <row r="60" ht="12.75">
      <c r="A60" s="8"/>
    </row>
  </sheetData>
  <mergeCells count="2">
    <mergeCell ref="A3:G3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E21" sqref="E21"/>
    </sheetView>
  </sheetViews>
  <sheetFormatPr defaultColWidth="9.140625" defaultRowHeight="12.75"/>
  <cols>
    <col min="1" max="1" width="9.140625" style="26" customWidth="1"/>
    <col min="2" max="3" width="10.7109375" style="8" customWidth="1"/>
    <col min="4" max="4" width="9.28125" style="8" customWidth="1"/>
    <col min="5" max="5" width="10.7109375" style="8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3" ht="12.75">
      <c r="A3" s="21" t="s">
        <v>16</v>
      </c>
    </row>
    <row r="4" spans="1:6" ht="24.75" customHeight="1">
      <c r="A4" s="306" t="s">
        <v>19</v>
      </c>
      <c r="B4" s="320"/>
      <c r="C4" s="320"/>
      <c r="D4" s="320"/>
      <c r="E4" s="320"/>
      <c r="F4" s="320"/>
    </row>
    <row r="6" spans="1:7" s="8" customFormat="1" ht="12.75">
      <c r="A6" s="30" t="s">
        <v>2</v>
      </c>
      <c r="B6" s="32" t="s">
        <v>3</v>
      </c>
      <c r="C6" s="32" t="s">
        <v>4</v>
      </c>
      <c r="D6" s="32" t="s">
        <v>7</v>
      </c>
      <c r="E6" s="32" t="s">
        <v>6</v>
      </c>
      <c r="F6" s="32" t="s">
        <v>7</v>
      </c>
      <c r="G6" s="35"/>
    </row>
    <row r="7" spans="1:7" ht="6" customHeight="1">
      <c r="A7" s="9"/>
      <c r="B7" s="9"/>
      <c r="C7" s="9"/>
      <c r="D7" s="9"/>
      <c r="E7" s="9"/>
      <c r="F7" s="10"/>
      <c r="G7" s="35"/>
    </row>
    <row r="8" spans="1:7" ht="15" customHeight="1">
      <c r="A8" s="11">
        <v>1991</v>
      </c>
      <c r="B8" s="115">
        <f>SUM(C8,E8)</f>
        <v>516663</v>
      </c>
      <c r="C8" s="116">
        <v>162506</v>
      </c>
      <c r="D8" s="117">
        <v>31.452997408368706</v>
      </c>
      <c r="E8" s="13">
        <v>354157</v>
      </c>
      <c r="F8" s="117">
        <v>68.5470025916313</v>
      </c>
      <c r="G8" s="35"/>
    </row>
    <row r="9" spans="1:7" ht="15" customHeight="1">
      <c r="A9" s="11">
        <v>1992</v>
      </c>
      <c r="B9" s="115">
        <f aca="true" t="shared" si="0" ref="B9:B19">SUM(C9,E9)</f>
        <v>534847</v>
      </c>
      <c r="C9" s="116">
        <v>171048</v>
      </c>
      <c r="D9" s="117">
        <v>31.980734677393723</v>
      </c>
      <c r="E9" s="13">
        <v>363799</v>
      </c>
      <c r="F9" s="117">
        <v>68.01926532260629</v>
      </c>
      <c r="G9" s="35"/>
    </row>
    <row r="10" spans="1:7" ht="15" customHeight="1">
      <c r="A10" s="11">
        <v>1993</v>
      </c>
      <c r="B10" s="115">
        <f t="shared" si="0"/>
        <v>548678</v>
      </c>
      <c r="C10" s="116">
        <v>171627</v>
      </c>
      <c r="D10" s="117">
        <v>31.280095064865005</v>
      </c>
      <c r="E10" s="13">
        <v>377051</v>
      </c>
      <c r="F10" s="117">
        <v>68.719904935135</v>
      </c>
      <c r="G10" s="35"/>
    </row>
    <row r="11" spans="1:7" ht="15" customHeight="1">
      <c r="A11" s="11">
        <v>1994</v>
      </c>
      <c r="B11" s="115">
        <f t="shared" si="0"/>
        <v>574135</v>
      </c>
      <c r="C11" s="116">
        <v>177453</v>
      </c>
      <c r="D11" s="117">
        <v>30.907887517744086</v>
      </c>
      <c r="E11" s="13">
        <v>396682</v>
      </c>
      <c r="F11" s="117">
        <v>69.09211248225591</v>
      </c>
      <c r="G11" s="35"/>
    </row>
    <row r="12" spans="1:7" ht="15" customHeight="1">
      <c r="A12" s="11">
        <v>1995</v>
      </c>
      <c r="B12" s="115">
        <f t="shared" si="0"/>
        <v>610355</v>
      </c>
      <c r="C12" s="116">
        <v>178145</v>
      </c>
      <c r="D12" s="117">
        <v>29.18711241818286</v>
      </c>
      <c r="E12" s="13">
        <v>432210</v>
      </c>
      <c r="F12" s="117">
        <v>70.81288758181714</v>
      </c>
      <c r="G12" s="35"/>
    </row>
    <row r="13" spans="1:7" ht="15" customHeight="1">
      <c r="A13" s="11">
        <v>1996</v>
      </c>
      <c r="B13" s="115">
        <f t="shared" si="0"/>
        <v>634236</v>
      </c>
      <c r="C13" s="116">
        <v>183513</v>
      </c>
      <c r="D13" s="117">
        <v>28.93449756872836</v>
      </c>
      <c r="E13" s="13">
        <v>450723</v>
      </c>
      <c r="F13" s="117">
        <v>71.06550243127164</v>
      </c>
      <c r="G13" s="35"/>
    </row>
    <row r="14" spans="1:7" ht="15" customHeight="1">
      <c r="A14" s="11">
        <v>1997</v>
      </c>
      <c r="B14" s="115">
        <f t="shared" si="0"/>
        <v>699198</v>
      </c>
      <c r="C14" s="116">
        <v>193821</v>
      </c>
      <c r="D14" s="117">
        <v>27.72047402881587</v>
      </c>
      <c r="E14" s="13">
        <v>505377</v>
      </c>
      <c r="F14" s="117">
        <v>72.27952597118413</v>
      </c>
      <c r="G14" s="35"/>
    </row>
    <row r="15" spans="1:8" ht="15" customHeight="1">
      <c r="A15" s="11">
        <v>1998</v>
      </c>
      <c r="B15" s="115">
        <f t="shared" si="0"/>
        <v>803919</v>
      </c>
      <c r="C15" s="116">
        <v>214241</v>
      </c>
      <c r="D15" s="117">
        <v>26.649575392545767</v>
      </c>
      <c r="E15" s="13">
        <v>589678</v>
      </c>
      <c r="F15" s="117">
        <v>73.35042460745423</v>
      </c>
      <c r="G15" s="35"/>
      <c r="H15" s="28"/>
    </row>
    <row r="16" spans="1:8" ht="15" customHeight="1">
      <c r="A16" s="11">
        <v>1999</v>
      </c>
      <c r="B16" s="115">
        <f t="shared" si="0"/>
        <v>969159</v>
      </c>
      <c r="C16" s="116">
        <v>228236</v>
      </c>
      <c r="D16" s="117">
        <v>23.549902544370944</v>
      </c>
      <c r="E16" s="13">
        <v>740923</v>
      </c>
      <c r="F16" s="117">
        <v>76.45009745562905</v>
      </c>
      <c r="G16" s="35"/>
      <c r="H16" s="118"/>
    </row>
    <row r="17" spans="1:8" ht="15" customHeight="1">
      <c r="A17" s="11">
        <v>2000</v>
      </c>
      <c r="B17" s="115">
        <f t="shared" si="0"/>
        <v>1216287</v>
      </c>
      <c r="C17" s="116">
        <v>245632</v>
      </c>
      <c r="D17" s="117">
        <v>20.19523352629766</v>
      </c>
      <c r="E17" s="13">
        <v>970655</v>
      </c>
      <c r="F17" s="117">
        <v>79.80476647370234</v>
      </c>
      <c r="G17" s="35"/>
      <c r="H17" s="103"/>
    </row>
    <row r="18" spans="1:8" ht="15" customHeight="1">
      <c r="A18" s="11">
        <v>2001</v>
      </c>
      <c r="B18" s="115">
        <f t="shared" si="0"/>
        <v>1408492</v>
      </c>
      <c r="C18" s="116">
        <v>256498</v>
      </c>
      <c r="D18" s="117">
        <v>18.2108240586386</v>
      </c>
      <c r="E18" s="13">
        <v>1151994</v>
      </c>
      <c r="F18" s="117">
        <v>81.7891759413614</v>
      </c>
      <c r="G18" s="35"/>
      <c r="H18" s="103"/>
    </row>
    <row r="19" spans="1:8" ht="15" customHeight="1">
      <c r="A19" s="11">
        <v>2002</v>
      </c>
      <c r="B19" s="115">
        <f t="shared" si="0"/>
        <v>1773087</v>
      </c>
      <c r="C19" s="116">
        <v>295354</v>
      </c>
      <c r="D19" s="117">
        <v>16.681204044454493</v>
      </c>
      <c r="E19" s="13">
        <v>1477733</v>
      </c>
      <c r="F19" s="117">
        <v>83.31879595554551</v>
      </c>
      <c r="G19" s="35"/>
      <c r="H19" s="103"/>
    </row>
    <row r="20" spans="1:6" ht="6" customHeight="1">
      <c r="A20" s="3"/>
      <c r="B20" s="119"/>
      <c r="C20" s="16"/>
      <c r="D20" s="16"/>
      <c r="E20" s="16"/>
      <c r="F20" s="5"/>
    </row>
    <row r="21" ht="6" customHeight="1">
      <c r="A21" s="8"/>
    </row>
    <row r="22" spans="1:5" ht="12.75">
      <c r="A22" s="20" t="s">
        <v>8</v>
      </c>
      <c r="B22" s="19"/>
      <c r="C22" s="19"/>
      <c r="D22" s="19"/>
      <c r="E22" s="19"/>
    </row>
    <row r="23" ht="12.75">
      <c r="A23" s="8"/>
    </row>
    <row r="24" ht="12.75">
      <c r="A24" s="8"/>
    </row>
    <row r="25" spans="1:5" ht="12.75">
      <c r="A25" s="96"/>
      <c r="B25" s="120"/>
      <c r="C25" s="120"/>
      <c r="D25" s="120"/>
      <c r="E25" s="120"/>
    </row>
    <row r="26" spans="1:5" ht="12.75">
      <c r="A26" s="33"/>
      <c r="B26" s="121"/>
      <c r="C26" s="121"/>
      <c r="D26" s="121"/>
      <c r="E26" s="121"/>
    </row>
    <row r="27" spans="1:5" ht="12.75">
      <c r="A27" s="33"/>
      <c r="B27" s="121"/>
      <c r="C27" s="121"/>
      <c r="D27" s="121"/>
      <c r="E27" s="121"/>
    </row>
    <row r="28" spans="1:5" ht="12.75">
      <c r="A28" s="33"/>
      <c r="B28" s="121"/>
      <c r="C28" s="121"/>
      <c r="D28" s="121"/>
      <c r="E28" s="121"/>
    </row>
    <row r="29" spans="1:5" ht="12.75">
      <c r="A29" s="33"/>
      <c r="B29" s="121"/>
      <c r="C29" s="121"/>
      <c r="D29" s="121"/>
      <c r="E29" s="121"/>
    </row>
  </sheetData>
  <mergeCells count="2">
    <mergeCell ref="A4:F4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E21" sqref="E21"/>
    </sheetView>
  </sheetViews>
  <sheetFormatPr defaultColWidth="9.140625" defaultRowHeight="12.75"/>
  <cols>
    <col min="1" max="1" width="9.140625" style="26" customWidth="1"/>
    <col min="2" max="5" width="9.28125" style="8" customWidth="1"/>
    <col min="6" max="6" width="9.140625" style="8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7" ht="12.75">
      <c r="A2" s="87"/>
      <c r="B2" s="87"/>
      <c r="C2" s="87"/>
      <c r="D2" s="87"/>
      <c r="E2" s="87"/>
      <c r="F2" s="87"/>
      <c r="G2" s="87"/>
    </row>
    <row r="3" spans="1:7" ht="12.75">
      <c r="A3" s="285" t="s">
        <v>16</v>
      </c>
      <c r="B3" s="285"/>
      <c r="C3" s="285"/>
      <c r="D3" s="285"/>
      <c r="E3" s="285"/>
      <c r="F3" s="285"/>
      <c r="G3" s="285"/>
    </row>
    <row r="4" spans="1:7" ht="24.75" customHeight="1">
      <c r="A4" s="307" t="s">
        <v>22</v>
      </c>
      <c r="B4" s="307"/>
      <c r="C4" s="307"/>
      <c r="D4" s="307"/>
      <c r="E4" s="307"/>
      <c r="F4" s="307"/>
      <c r="G4" s="307"/>
    </row>
    <row r="6" spans="1:7" s="25" customFormat="1" ht="12.75">
      <c r="A6" s="30" t="s">
        <v>2</v>
      </c>
      <c r="B6" s="32" t="s">
        <v>3</v>
      </c>
      <c r="C6" s="76" t="s">
        <v>24</v>
      </c>
      <c r="D6" s="32" t="s">
        <v>4</v>
      </c>
      <c r="E6" s="76" t="s">
        <v>24</v>
      </c>
      <c r="F6" s="32" t="s">
        <v>6</v>
      </c>
      <c r="G6" s="76" t="s">
        <v>24</v>
      </c>
    </row>
    <row r="7" spans="1:7" ht="6" customHeight="1">
      <c r="A7" s="9"/>
      <c r="B7" s="9"/>
      <c r="C7" s="9"/>
      <c r="D7" s="9"/>
      <c r="E7" s="9"/>
      <c r="F7" s="9"/>
      <c r="G7" s="10"/>
    </row>
    <row r="8" spans="1:7" ht="15" customHeight="1">
      <c r="A8" s="11">
        <v>1991</v>
      </c>
      <c r="B8" s="115">
        <f>SUM(D8,F8)</f>
        <v>516663</v>
      </c>
      <c r="C8" s="122" t="s">
        <v>20</v>
      </c>
      <c r="D8" s="116">
        <v>162506</v>
      </c>
      <c r="E8" s="122" t="s">
        <v>20</v>
      </c>
      <c r="F8" s="13">
        <v>354157</v>
      </c>
      <c r="G8" s="122" t="s">
        <v>20</v>
      </c>
    </row>
    <row r="9" spans="1:7" ht="15" customHeight="1">
      <c r="A9" s="11">
        <v>1992</v>
      </c>
      <c r="B9" s="115">
        <f aca="true" t="shared" si="0" ref="B9:B19">SUM(D9,F9)</f>
        <v>534847</v>
      </c>
      <c r="C9" s="123">
        <f aca="true" t="shared" si="1" ref="C9:C19">(B9/B8-1)*100</f>
        <v>3.5195088481273062</v>
      </c>
      <c r="D9" s="116">
        <v>171048</v>
      </c>
      <c r="E9" s="124">
        <f aca="true" t="shared" si="2" ref="E9:E19">(D9/D8-1)*100</f>
        <v>5.256421301367342</v>
      </c>
      <c r="F9" s="13">
        <v>363799</v>
      </c>
      <c r="G9" s="124">
        <f aca="true" t="shared" si="3" ref="G9:G19">(F9/F8-1)*100</f>
        <v>2.722521367642039</v>
      </c>
    </row>
    <row r="10" spans="1:7" ht="15" customHeight="1">
      <c r="A10" s="11">
        <v>1993</v>
      </c>
      <c r="B10" s="115">
        <f t="shared" si="0"/>
        <v>548678</v>
      </c>
      <c r="C10" s="123">
        <f t="shared" si="1"/>
        <v>2.5859731848547396</v>
      </c>
      <c r="D10" s="116">
        <v>171627</v>
      </c>
      <c r="E10" s="124">
        <f t="shared" si="2"/>
        <v>0.33850147327065816</v>
      </c>
      <c r="F10" s="13">
        <v>377051</v>
      </c>
      <c r="G10" s="124">
        <f t="shared" si="3"/>
        <v>3.6426708154777776</v>
      </c>
    </row>
    <row r="11" spans="1:7" ht="15" customHeight="1">
      <c r="A11" s="11">
        <v>1994</v>
      </c>
      <c r="B11" s="115">
        <f t="shared" si="0"/>
        <v>574135</v>
      </c>
      <c r="C11" s="123">
        <f t="shared" si="1"/>
        <v>4.639697600414094</v>
      </c>
      <c r="D11" s="116">
        <v>177453</v>
      </c>
      <c r="E11" s="124">
        <f t="shared" si="2"/>
        <v>3.3945707843171524</v>
      </c>
      <c r="F11" s="13">
        <v>396682</v>
      </c>
      <c r="G11" s="124">
        <f t="shared" si="3"/>
        <v>5.206457481879112</v>
      </c>
    </row>
    <row r="12" spans="1:7" ht="15" customHeight="1">
      <c r="A12" s="11">
        <v>1995</v>
      </c>
      <c r="B12" s="115">
        <f t="shared" si="0"/>
        <v>610355</v>
      </c>
      <c r="C12" s="123">
        <f t="shared" si="1"/>
        <v>6.308620794760822</v>
      </c>
      <c r="D12" s="116">
        <v>178145</v>
      </c>
      <c r="E12" s="124">
        <f t="shared" si="2"/>
        <v>0.38996241258248965</v>
      </c>
      <c r="F12" s="13">
        <v>432210</v>
      </c>
      <c r="G12" s="124">
        <f t="shared" si="3"/>
        <v>8.956292445838221</v>
      </c>
    </row>
    <row r="13" spans="1:7" ht="15" customHeight="1">
      <c r="A13" s="11">
        <v>1996</v>
      </c>
      <c r="B13" s="115">
        <f t="shared" si="0"/>
        <v>634236</v>
      </c>
      <c r="C13" s="123">
        <f t="shared" si="1"/>
        <v>3.912641004005857</v>
      </c>
      <c r="D13" s="116">
        <v>183513</v>
      </c>
      <c r="E13" s="124">
        <f t="shared" si="2"/>
        <v>3.0132757023772827</v>
      </c>
      <c r="F13" s="13">
        <v>450723</v>
      </c>
      <c r="G13" s="124">
        <f t="shared" si="3"/>
        <v>4.283334490178392</v>
      </c>
    </row>
    <row r="14" spans="1:7" ht="15" customHeight="1">
      <c r="A14" s="11">
        <v>1997</v>
      </c>
      <c r="B14" s="115">
        <f t="shared" si="0"/>
        <v>699198</v>
      </c>
      <c r="C14" s="124">
        <f t="shared" si="1"/>
        <v>10.242559551964892</v>
      </c>
      <c r="D14" s="116">
        <v>193821</v>
      </c>
      <c r="E14" s="124">
        <f t="shared" si="2"/>
        <v>5.61704075460594</v>
      </c>
      <c r="F14" s="13">
        <v>505377</v>
      </c>
      <c r="G14" s="124">
        <f t="shared" si="3"/>
        <v>12.125851132513766</v>
      </c>
    </row>
    <row r="15" spans="1:9" ht="15" customHeight="1">
      <c r="A15" s="11">
        <v>1998</v>
      </c>
      <c r="B15" s="115">
        <f t="shared" si="0"/>
        <v>803919</v>
      </c>
      <c r="C15" s="124">
        <f t="shared" si="1"/>
        <v>14.977302566654949</v>
      </c>
      <c r="D15" s="116">
        <v>214241</v>
      </c>
      <c r="E15" s="124">
        <f t="shared" si="2"/>
        <v>10.535494089907704</v>
      </c>
      <c r="F15" s="13">
        <v>589678</v>
      </c>
      <c r="G15" s="124">
        <f t="shared" si="3"/>
        <v>16.680814520644983</v>
      </c>
      <c r="I15" s="28"/>
    </row>
    <row r="16" spans="1:9" ht="15" customHeight="1">
      <c r="A16" s="11">
        <v>1999</v>
      </c>
      <c r="B16" s="115">
        <f t="shared" si="0"/>
        <v>969159</v>
      </c>
      <c r="C16" s="124">
        <f t="shared" si="1"/>
        <v>20.554309575964737</v>
      </c>
      <c r="D16" s="116">
        <v>228236</v>
      </c>
      <c r="E16" s="124">
        <f t="shared" si="2"/>
        <v>6.532363086430704</v>
      </c>
      <c r="F16" s="13">
        <v>740923</v>
      </c>
      <c r="G16" s="124">
        <f t="shared" si="3"/>
        <v>25.648743890733595</v>
      </c>
      <c r="I16" s="118"/>
    </row>
    <row r="17" spans="1:9" ht="15" customHeight="1">
      <c r="A17" s="11">
        <v>2000</v>
      </c>
      <c r="B17" s="115">
        <f t="shared" si="0"/>
        <v>1216287</v>
      </c>
      <c r="C17" s="124">
        <f t="shared" si="1"/>
        <v>25.499221489972236</v>
      </c>
      <c r="D17" s="116">
        <v>245632</v>
      </c>
      <c r="E17" s="124">
        <f t="shared" si="2"/>
        <v>7.62193518989116</v>
      </c>
      <c r="F17" s="13">
        <v>970655</v>
      </c>
      <c r="G17" s="124">
        <f t="shared" si="3"/>
        <v>31.006190926722475</v>
      </c>
      <c r="I17" s="103"/>
    </row>
    <row r="18" spans="1:9" ht="15" customHeight="1">
      <c r="A18" s="11">
        <v>2001</v>
      </c>
      <c r="B18" s="115">
        <f t="shared" si="0"/>
        <v>1408492</v>
      </c>
      <c r="C18" s="124">
        <f t="shared" si="1"/>
        <v>15.802602510756092</v>
      </c>
      <c r="D18" s="116">
        <v>256498</v>
      </c>
      <c r="E18" s="124">
        <f t="shared" si="2"/>
        <v>4.423690724335594</v>
      </c>
      <c r="F18" s="13">
        <v>1151994</v>
      </c>
      <c r="G18" s="124">
        <f t="shared" si="3"/>
        <v>18.682127017323346</v>
      </c>
      <c r="I18" s="103"/>
    </row>
    <row r="19" spans="1:9" ht="15" customHeight="1">
      <c r="A19" s="11">
        <v>2002</v>
      </c>
      <c r="B19" s="115">
        <f t="shared" si="0"/>
        <v>1773087</v>
      </c>
      <c r="C19" s="124">
        <f t="shared" si="1"/>
        <v>25.885486037549388</v>
      </c>
      <c r="D19" s="116">
        <v>295354</v>
      </c>
      <c r="E19" s="124">
        <f t="shared" si="2"/>
        <v>15.14865612987235</v>
      </c>
      <c r="F19" s="13">
        <v>1477733</v>
      </c>
      <c r="G19" s="124">
        <f t="shared" si="3"/>
        <v>28.276102132476378</v>
      </c>
      <c r="I19" s="103"/>
    </row>
    <row r="20" spans="1:7" ht="6" customHeight="1">
      <c r="A20" s="3"/>
      <c r="B20" s="119"/>
      <c r="C20" s="16"/>
      <c r="D20" s="16"/>
      <c r="E20" s="16"/>
      <c r="F20" s="16"/>
      <c r="G20" s="5"/>
    </row>
    <row r="21" ht="6" customHeight="1">
      <c r="A21" s="8"/>
    </row>
    <row r="22" spans="1:6" ht="12.75">
      <c r="A22" s="20" t="s">
        <v>8</v>
      </c>
      <c r="B22" s="19"/>
      <c r="C22" s="19"/>
      <c r="D22" s="19"/>
      <c r="E22" s="19"/>
      <c r="F22" s="19"/>
    </row>
    <row r="23" ht="12.75">
      <c r="A23" s="8"/>
    </row>
    <row r="24" ht="12.75">
      <c r="A24" s="8"/>
    </row>
    <row r="25" spans="1:6" ht="12.75">
      <c r="A25" s="96"/>
      <c r="B25" s="120"/>
      <c r="C25" s="120"/>
      <c r="D25" s="120"/>
      <c r="E25" s="120"/>
      <c r="F25" s="120"/>
    </row>
    <row r="26" spans="1:6" ht="12.75">
      <c r="A26" s="33"/>
      <c r="B26" s="121"/>
      <c r="C26" s="121"/>
      <c r="D26" s="121"/>
      <c r="E26" s="121"/>
      <c r="F26" s="121"/>
    </row>
    <row r="27" spans="1:6" ht="12.75">
      <c r="A27" s="33"/>
      <c r="B27" s="121"/>
      <c r="C27" s="121"/>
      <c r="D27" s="121"/>
      <c r="E27" s="121"/>
      <c r="F27" s="121"/>
    </row>
    <row r="28" spans="1:6" ht="12.75">
      <c r="A28" s="33"/>
      <c r="B28" s="121"/>
      <c r="C28" s="121"/>
      <c r="D28" s="121"/>
      <c r="E28" s="121"/>
      <c r="F28" s="121"/>
    </row>
    <row r="29" spans="1:6" ht="12.75">
      <c r="A29" s="33"/>
      <c r="B29" s="121"/>
      <c r="C29" s="121"/>
      <c r="D29" s="121"/>
      <c r="E29" s="121"/>
      <c r="F29" s="121"/>
    </row>
  </sheetData>
  <mergeCells count="3">
    <mergeCell ref="A3:G3"/>
    <mergeCell ref="A4:G4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H9" sqref="H9"/>
    </sheetView>
  </sheetViews>
  <sheetFormatPr defaultColWidth="9.140625" defaultRowHeight="12.75"/>
  <cols>
    <col min="1" max="1" width="10.421875" style="26" customWidth="1"/>
    <col min="2" max="2" width="10.7109375" style="8" customWidth="1"/>
    <col min="3" max="3" width="12.140625" style="8" customWidth="1"/>
    <col min="4" max="4" width="7.7109375" style="8" customWidth="1"/>
    <col min="5" max="5" width="11.7109375" style="8" customWidth="1"/>
    <col min="6" max="6" width="7.7109375" style="0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3" ht="12.75">
      <c r="A3" s="21" t="s">
        <v>16</v>
      </c>
    </row>
    <row r="4" spans="1:6" ht="24.75" customHeight="1">
      <c r="A4" s="306" t="s">
        <v>193</v>
      </c>
      <c r="B4" s="306"/>
      <c r="C4" s="306"/>
      <c r="D4" s="306"/>
      <c r="E4" s="306"/>
      <c r="F4" s="306"/>
    </row>
    <row r="6" spans="1:6" s="8" customFormat="1" ht="12.75">
      <c r="A6" s="30" t="s">
        <v>2</v>
      </c>
      <c r="B6" s="32" t="s">
        <v>3</v>
      </c>
      <c r="C6" s="32" t="s">
        <v>4</v>
      </c>
      <c r="D6" s="32" t="s">
        <v>7</v>
      </c>
      <c r="E6" s="32" t="s">
        <v>6</v>
      </c>
      <c r="F6" s="32" t="s">
        <v>7</v>
      </c>
    </row>
    <row r="7" spans="1:6" ht="6" customHeight="1">
      <c r="A7" s="9"/>
      <c r="B7" s="9"/>
      <c r="C7" s="9"/>
      <c r="D7" s="9"/>
      <c r="E7" s="9"/>
      <c r="F7" s="10"/>
    </row>
    <row r="8" spans="1:6" ht="15" customHeight="1">
      <c r="A8" s="11">
        <v>1991</v>
      </c>
      <c r="B8" s="12">
        <f>SUM(C8,E8)</f>
        <v>1985825</v>
      </c>
      <c r="C8" s="13">
        <v>1015247</v>
      </c>
      <c r="D8" s="88">
        <v>51.12469628491937</v>
      </c>
      <c r="E8" s="13">
        <v>970578</v>
      </c>
      <c r="F8" s="88">
        <v>48.87530371508063</v>
      </c>
    </row>
    <row r="9" spans="1:6" ht="15" customHeight="1">
      <c r="A9" s="11">
        <v>1992</v>
      </c>
      <c r="B9" s="12">
        <f aca="true" t="shared" si="0" ref="B9:B19">SUM(C9,E9)</f>
        <v>1836859</v>
      </c>
      <c r="C9" s="13">
        <v>1044861</v>
      </c>
      <c r="D9" s="88">
        <v>56.883026949809434</v>
      </c>
      <c r="E9" s="13">
        <v>791998</v>
      </c>
      <c r="F9" s="88">
        <v>43.11697305019057</v>
      </c>
    </row>
    <row r="10" spans="1:6" ht="15" customHeight="1">
      <c r="A10" s="11">
        <v>1993</v>
      </c>
      <c r="B10" s="12">
        <f t="shared" si="0"/>
        <v>2029523</v>
      </c>
      <c r="C10" s="13">
        <v>1134899</v>
      </c>
      <c r="D10" s="88">
        <v>55.91949438365567</v>
      </c>
      <c r="E10" s="13">
        <v>894624</v>
      </c>
      <c r="F10" s="88">
        <v>44.08050561634433</v>
      </c>
    </row>
    <row r="11" spans="1:6" ht="15" customHeight="1">
      <c r="A11" s="11">
        <v>1994</v>
      </c>
      <c r="B11" s="12">
        <f t="shared" si="0"/>
        <v>2237023</v>
      </c>
      <c r="C11" s="13">
        <v>1292369</v>
      </c>
      <c r="D11" s="88">
        <v>57.77182442916322</v>
      </c>
      <c r="E11" s="13">
        <v>944654</v>
      </c>
      <c r="F11" s="88">
        <v>42.22817557083678</v>
      </c>
    </row>
    <row r="12" spans="1:6" ht="15" customHeight="1">
      <c r="A12" s="11">
        <v>1995</v>
      </c>
      <c r="B12" s="12">
        <f t="shared" si="0"/>
        <v>2653853</v>
      </c>
      <c r="C12" s="13">
        <v>1399092</v>
      </c>
      <c r="D12" s="88">
        <v>52.719272695209575</v>
      </c>
      <c r="E12" s="13">
        <v>1254761</v>
      </c>
      <c r="F12" s="88">
        <v>47.28072730479043</v>
      </c>
    </row>
    <row r="13" spans="1:6" ht="15" customHeight="1">
      <c r="A13" s="11">
        <v>1996</v>
      </c>
      <c r="B13" s="12">
        <f t="shared" si="0"/>
        <v>2548077</v>
      </c>
      <c r="C13" s="13">
        <v>1384643</v>
      </c>
      <c r="D13" s="88">
        <v>54.34070477462023</v>
      </c>
      <c r="E13" s="13">
        <v>1163434</v>
      </c>
      <c r="F13" s="88">
        <v>45.659295225379765</v>
      </c>
    </row>
    <row r="14" spans="1:8" ht="15" customHeight="1">
      <c r="A14" s="11">
        <v>1997</v>
      </c>
      <c r="B14" s="12">
        <f t="shared" si="0"/>
        <v>2715776</v>
      </c>
      <c r="C14" s="13">
        <v>1425782</v>
      </c>
      <c r="D14" s="88">
        <v>52.49998527124475</v>
      </c>
      <c r="E14" s="13">
        <v>1289994</v>
      </c>
      <c r="F14" s="88">
        <v>47.50001472875524</v>
      </c>
      <c r="H14" s="28"/>
    </row>
    <row r="15" spans="1:9" ht="15" customHeight="1">
      <c r="A15" s="11">
        <v>1998</v>
      </c>
      <c r="B15" s="12">
        <f t="shared" si="0"/>
        <v>2895176</v>
      </c>
      <c r="C15" s="13">
        <v>1606993</v>
      </c>
      <c r="D15" s="88">
        <v>55.505882889330394</v>
      </c>
      <c r="E15" s="13">
        <v>1288183</v>
      </c>
      <c r="F15" s="88">
        <v>44.49411711066961</v>
      </c>
      <c r="H15" s="28"/>
      <c r="I15" s="103"/>
    </row>
    <row r="16" spans="1:8" ht="15" customHeight="1">
      <c r="A16" s="11">
        <v>1999</v>
      </c>
      <c r="B16" s="12">
        <f t="shared" si="0"/>
        <v>3435168</v>
      </c>
      <c r="C16" s="13">
        <v>1831750</v>
      </c>
      <c r="D16" s="88">
        <v>53.323447353957654</v>
      </c>
      <c r="E16" s="13">
        <v>1603418</v>
      </c>
      <c r="F16" s="88">
        <v>46.676552646042346</v>
      </c>
      <c r="H16" s="103"/>
    </row>
    <row r="17" spans="1:6" ht="15" customHeight="1">
      <c r="A17" s="11">
        <v>2000</v>
      </c>
      <c r="B17" s="12">
        <f t="shared" si="0"/>
        <v>4039910</v>
      </c>
      <c r="C17" s="13">
        <v>2178918</v>
      </c>
      <c r="D17" s="88">
        <v>53.934815379550535</v>
      </c>
      <c r="E17" s="13">
        <v>1860992</v>
      </c>
      <c r="F17" s="88">
        <v>46.065184620449465</v>
      </c>
    </row>
    <row r="18" spans="1:6" ht="15" customHeight="1">
      <c r="A18" s="11">
        <v>2001</v>
      </c>
      <c r="B18" s="12">
        <f t="shared" si="0"/>
        <v>4260261</v>
      </c>
      <c r="C18" s="13">
        <v>2224125</v>
      </c>
      <c r="D18" s="88">
        <v>52.206308486733555</v>
      </c>
      <c r="E18" s="13">
        <v>2036136</v>
      </c>
      <c r="F18" s="88">
        <v>47.79369151326644</v>
      </c>
    </row>
    <row r="19" spans="1:6" ht="15" customHeight="1">
      <c r="A19" s="11">
        <v>2002</v>
      </c>
      <c r="B19" s="12">
        <f t="shared" si="0"/>
        <v>4984409</v>
      </c>
      <c r="C19" s="13">
        <v>2627200</v>
      </c>
      <c r="D19" s="88">
        <v>52.710508851599194</v>
      </c>
      <c r="E19" s="13">
        <v>2357209</v>
      </c>
      <c r="F19" s="88">
        <v>47.289491148400806</v>
      </c>
    </row>
    <row r="20" spans="2:6" ht="6" customHeight="1">
      <c r="B20" s="27"/>
      <c r="C20" s="28"/>
      <c r="D20" s="28"/>
      <c r="E20" s="28"/>
      <c r="F20" s="5"/>
    </row>
    <row r="21" spans="1:5" ht="6" customHeight="1">
      <c r="A21" s="34"/>
      <c r="B21" s="125"/>
      <c r="C21" s="125"/>
      <c r="D21" s="125"/>
      <c r="E21" s="125"/>
    </row>
    <row r="22" spans="1:5" ht="12.75">
      <c r="A22" s="20" t="s">
        <v>8</v>
      </c>
      <c r="B22" s="19"/>
      <c r="C22" s="19"/>
      <c r="D22" s="19"/>
      <c r="E22" s="19"/>
    </row>
    <row r="23" ht="12.75">
      <c r="A23" s="8"/>
    </row>
    <row r="24" spans="1:4" ht="12.75">
      <c r="A24" s="8"/>
      <c r="D24" s="26"/>
    </row>
    <row r="25" spans="1:4" ht="12.75">
      <c r="A25" s="8"/>
      <c r="D25" s="26"/>
    </row>
    <row r="26" spans="1:5" ht="12.75">
      <c r="A26" s="96"/>
      <c r="B26" s="120"/>
      <c r="C26" s="120"/>
      <c r="D26" s="120"/>
      <c r="E26" s="120"/>
    </row>
    <row r="27" spans="1:5" ht="12.75">
      <c r="A27" s="33"/>
      <c r="B27" s="121"/>
      <c r="C27" s="121"/>
      <c r="D27" s="121"/>
      <c r="E27" s="121"/>
    </row>
    <row r="28" spans="1:5" ht="12.75">
      <c r="A28" s="33"/>
      <c r="B28" s="121"/>
      <c r="C28" s="121"/>
      <c r="D28" s="121"/>
      <c r="E28" s="121"/>
    </row>
    <row r="29" spans="1:5" ht="12.75">
      <c r="A29" s="33"/>
      <c r="B29" s="121"/>
      <c r="C29" s="121"/>
      <c r="D29" s="121"/>
      <c r="E29" s="121"/>
    </row>
    <row r="30" spans="1:5" ht="12.75">
      <c r="A30" s="33"/>
      <c r="B30" s="121"/>
      <c r="C30" s="121"/>
      <c r="D30" s="121"/>
      <c r="E30" s="121"/>
    </row>
    <row r="31" spans="1:4" ht="12.75">
      <c r="A31" s="8"/>
      <c r="D31" s="26"/>
    </row>
    <row r="32" spans="1:4" ht="12.75">
      <c r="A32" s="8"/>
      <c r="D32" s="26"/>
    </row>
    <row r="33" spans="1:4" ht="12.75">
      <c r="A33" s="8"/>
      <c r="D33" s="26"/>
    </row>
    <row r="34" spans="1:4" ht="12.75">
      <c r="A34" s="8"/>
      <c r="D34" s="26"/>
    </row>
    <row r="35" spans="1:4" ht="12.75">
      <c r="A35" s="8"/>
      <c r="D35" s="26"/>
    </row>
    <row r="36" spans="1:4" ht="12.75">
      <c r="A36" s="8"/>
      <c r="D36" s="26"/>
    </row>
    <row r="37" spans="1:4" ht="12.75">
      <c r="A37" s="8"/>
      <c r="D37" s="26"/>
    </row>
    <row r="38" spans="1:4" ht="12.75">
      <c r="A38" s="8"/>
      <c r="D38" s="26"/>
    </row>
    <row r="39" spans="1:4" ht="12.75">
      <c r="A39" s="8"/>
      <c r="D39" s="26"/>
    </row>
    <row r="40" ht="12.75">
      <c r="A40" s="8"/>
    </row>
    <row r="41" spans="1:3" ht="12.75">
      <c r="A41" s="8"/>
      <c r="B41" s="26"/>
      <c r="C41" s="26"/>
    </row>
    <row r="42" ht="12.75">
      <c r="A42" s="8"/>
    </row>
    <row r="43" spans="1:5" ht="12.75">
      <c r="A43" s="19"/>
      <c r="B43" s="19"/>
      <c r="C43" s="19"/>
      <c r="D43" s="19"/>
      <c r="E43" s="19"/>
    </row>
    <row r="44" spans="1:5" ht="12.75">
      <c r="A44" s="8"/>
      <c r="B44" s="19"/>
      <c r="C44" s="19"/>
      <c r="D44" s="19"/>
      <c r="E44" s="19"/>
    </row>
    <row r="45" spans="1:5" ht="12.75">
      <c r="A45" s="8"/>
      <c r="B45" s="19"/>
      <c r="C45" s="19"/>
      <c r="D45" s="19"/>
      <c r="E45" s="19"/>
    </row>
    <row r="46" spans="1:5" ht="12.75">
      <c r="A46" s="35"/>
      <c r="B46" s="35"/>
      <c r="C46" s="35"/>
      <c r="D46" s="96"/>
      <c r="E46" s="96"/>
    </row>
    <row r="47" spans="1:5" ht="12.75">
      <c r="A47" s="35"/>
      <c r="B47" s="28"/>
      <c r="C47" s="28"/>
      <c r="D47" s="28"/>
      <c r="E47" s="96"/>
    </row>
    <row r="48" spans="1:5" ht="12.75">
      <c r="A48" s="35"/>
      <c r="B48" s="35"/>
      <c r="C48" s="35"/>
      <c r="D48" s="96"/>
      <c r="E48" s="96"/>
    </row>
    <row r="49" spans="1:5" ht="12.75">
      <c r="A49" s="35"/>
      <c r="B49" s="28"/>
      <c r="C49" s="28"/>
      <c r="D49" s="28"/>
      <c r="E49" s="96"/>
    </row>
    <row r="50" spans="1:5" ht="12.75">
      <c r="A50" s="35"/>
      <c r="B50" s="19"/>
      <c r="C50" s="19"/>
      <c r="D50" s="96"/>
      <c r="E50" s="96"/>
    </row>
    <row r="51" spans="1:5" ht="12.75">
      <c r="A51" s="8"/>
      <c r="B51" s="19"/>
      <c r="C51" s="19"/>
      <c r="D51" s="19"/>
      <c r="E51" s="19"/>
    </row>
    <row r="52" spans="1:5" ht="12.75">
      <c r="A52" s="8"/>
      <c r="B52" s="19"/>
      <c r="C52" s="19"/>
      <c r="D52" s="19"/>
      <c r="E52" s="19"/>
    </row>
    <row r="53" spans="1:5" ht="12.75">
      <c r="A53" s="8"/>
      <c r="B53" s="19"/>
      <c r="C53" s="19"/>
      <c r="D53" s="19"/>
      <c r="E53" s="19"/>
    </row>
    <row r="54" spans="1:5" ht="12.75">
      <c r="A54" s="8"/>
      <c r="B54" s="19"/>
      <c r="C54" s="19"/>
      <c r="D54" s="19"/>
      <c r="E54" s="19"/>
    </row>
    <row r="55" spans="1:5" ht="12.75">
      <c r="A55" s="8"/>
      <c r="B55" s="19"/>
      <c r="C55" s="19"/>
      <c r="D55" s="19"/>
      <c r="E55" s="19"/>
    </row>
    <row r="56" spans="1:5" ht="12.75">
      <c r="A56" s="8"/>
      <c r="B56" s="19"/>
      <c r="C56" s="19"/>
      <c r="D56" s="19"/>
      <c r="E56" s="19"/>
    </row>
    <row r="57" spans="1:5" ht="12.75">
      <c r="A57" s="8"/>
      <c r="B57" s="19"/>
      <c r="C57" s="19"/>
      <c r="D57" s="19"/>
      <c r="E57" s="19"/>
    </row>
  </sheetData>
  <mergeCells count="2">
    <mergeCell ref="A4:F4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E21" sqref="E21"/>
    </sheetView>
  </sheetViews>
  <sheetFormatPr defaultColWidth="9.140625" defaultRowHeight="12.75"/>
  <cols>
    <col min="1" max="1" width="8.7109375" style="26" customWidth="1"/>
    <col min="2" max="2" width="9.7109375" style="8" customWidth="1"/>
    <col min="3" max="3" width="9.140625" style="8" customWidth="1"/>
    <col min="4" max="4" width="9.7109375" style="8" customWidth="1"/>
    <col min="5" max="5" width="9.00390625" style="8" customWidth="1"/>
    <col min="6" max="6" width="9.7109375" style="8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7" ht="12.75">
      <c r="A2" s="87"/>
      <c r="B2" s="87"/>
      <c r="C2" s="87"/>
      <c r="D2" s="87"/>
      <c r="E2" s="87"/>
      <c r="F2" s="87"/>
      <c r="G2" s="87"/>
    </row>
    <row r="3" spans="1:7" ht="12.75">
      <c r="A3" s="285" t="s">
        <v>16</v>
      </c>
      <c r="B3" s="285"/>
      <c r="C3" s="285"/>
      <c r="D3" s="285"/>
      <c r="E3" s="285"/>
      <c r="F3" s="285"/>
      <c r="G3" s="285"/>
    </row>
    <row r="4" spans="1:7" ht="24.75" customHeight="1">
      <c r="A4" s="307" t="s">
        <v>23</v>
      </c>
      <c r="B4" s="307"/>
      <c r="C4" s="307"/>
      <c r="D4" s="307"/>
      <c r="E4" s="307"/>
      <c r="F4" s="307"/>
      <c r="G4" s="307"/>
    </row>
    <row r="6" spans="1:7" s="84" customFormat="1" ht="15" customHeight="1">
      <c r="A6" s="30" t="s">
        <v>2</v>
      </c>
      <c r="B6" s="32" t="s">
        <v>3</v>
      </c>
      <c r="C6" s="76" t="s">
        <v>24</v>
      </c>
      <c r="D6" s="32" t="s">
        <v>4</v>
      </c>
      <c r="E6" s="76" t="s">
        <v>24</v>
      </c>
      <c r="F6" s="32" t="s">
        <v>6</v>
      </c>
      <c r="G6" s="76" t="s">
        <v>24</v>
      </c>
    </row>
    <row r="7" spans="1:7" ht="6" customHeight="1">
      <c r="A7" s="9"/>
      <c r="B7" s="9"/>
      <c r="C7" s="9"/>
      <c r="D7" s="9"/>
      <c r="E7" s="9"/>
      <c r="F7" s="9"/>
      <c r="G7" s="60"/>
    </row>
    <row r="8" spans="1:7" ht="15" customHeight="1">
      <c r="A8" s="11">
        <v>1991</v>
      </c>
      <c r="B8" s="12">
        <f>SUM(D8,F8)</f>
        <v>1985825</v>
      </c>
      <c r="C8" s="100" t="s">
        <v>20</v>
      </c>
      <c r="D8" s="13">
        <v>1015247</v>
      </c>
      <c r="E8" s="100" t="s">
        <v>20</v>
      </c>
      <c r="F8" s="13">
        <v>970578</v>
      </c>
      <c r="G8" s="100" t="s">
        <v>20</v>
      </c>
    </row>
    <row r="9" spans="1:7" ht="15" customHeight="1">
      <c r="A9" s="11">
        <v>1992</v>
      </c>
      <c r="B9" s="12">
        <f aca="true" t="shared" si="0" ref="B9:B19">SUM(D9,F9)</f>
        <v>1836859</v>
      </c>
      <c r="C9" s="101">
        <f aca="true" t="shared" si="1" ref="C9:C19">(B9/B8-1)*100</f>
        <v>-7.501466644845345</v>
      </c>
      <c r="D9" s="13">
        <v>1044861</v>
      </c>
      <c r="E9" s="102">
        <f aca="true" t="shared" si="2" ref="E9:E19">(D9/D8-1)*100</f>
        <v>2.916925634845513</v>
      </c>
      <c r="F9" s="13">
        <v>791998</v>
      </c>
      <c r="G9" s="102">
        <f aca="true" t="shared" si="3" ref="G9:G19">(F9/F8-1)*100</f>
        <v>-18.39934554461362</v>
      </c>
    </row>
    <row r="10" spans="1:7" ht="15" customHeight="1">
      <c r="A10" s="11">
        <v>1993</v>
      </c>
      <c r="B10" s="12">
        <f t="shared" si="0"/>
        <v>2029523</v>
      </c>
      <c r="C10" s="101">
        <f t="shared" si="1"/>
        <v>10.48877458748876</v>
      </c>
      <c r="D10" s="13">
        <v>1134899</v>
      </c>
      <c r="E10" s="102">
        <f t="shared" si="2"/>
        <v>8.617222769344446</v>
      </c>
      <c r="F10" s="13">
        <v>894624</v>
      </c>
      <c r="G10" s="102">
        <f t="shared" si="3"/>
        <v>12.957861004699511</v>
      </c>
    </row>
    <row r="11" spans="1:7" ht="15" customHeight="1">
      <c r="A11" s="11">
        <v>1994</v>
      </c>
      <c r="B11" s="12">
        <f t="shared" si="0"/>
        <v>2237023</v>
      </c>
      <c r="C11" s="101">
        <f t="shared" si="1"/>
        <v>10.224077283184286</v>
      </c>
      <c r="D11" s="13">
        <v>1292369</v>
      </c>
      <c r="E11" s="102">
        <f t="shared" si="2"/>
        <v>13.87524352387306</v>
      </c>
      <c r="F11" s="13">
        <v>944654</v>
      </c>
      <c r="G11" s="102">
        <f t="shared" si="3"/>
        <v>5.592293522194791</v>
      </c>
    </row>
    <row r="12" spans="1:7" ht="15" customHeight="1">
      <c r="A12" s="11">
        <v>1995</v>
      </c>
      <c r="B12" s="12">
        <f t="shared" si="0"/>
        <v>2653853</v>
      </c>
      <c r="C12" s="101">
        <f t="shared" si="1"/>
        <v>18.6332460596069</v>
      </c>
      <c r="D12" s="13">
        <v>1399092</v>
      </c>
      <c r="E12" s="102">
        <f t="shared" si="2"/>
        <v>8.257935620554191</v>
      </c>
      <c r="F12" s="13">
        <v>1254761</v>
      </c>
      <c r="G12" s="102">
        <f t="shared" si="3"/>
        <v>32.82757496395505</v>
      </c>
    </row>
    <row r="13" spans="1:7" ht="15" customHeight="1">
      <c r="A13" s="11">
        <v>1996</v>
      </c>
      <c r="B13" s="12">
        <f t="shared" si="0"/>
        <v>2548077</v>
      </c>
      <c r="C13" s="101">
        <f t="shared" si="1"/>
        <v>-3.9857520367556187</v>
      </c>
      <c r="D13" s="13">
        <v>1384643</v>
      </c>
      <c r="E13" s="102">
        <f t="shared" si="2"/>
        <v>-1.0327412350295773</v>
      </c>
      <c r="F13" s="13">
        <v>1163434</v>
      </c>
      <c r="G13" s="102">
        <f t="shared" si="3"/>
        <v>-7.278437885780642</v>
      </c>
    </row>
    <row r="14" spans="1:9" ht="15" customHeight="1">
      <c r="A14" s="11">
        <v>1997</v>
      </c>
      <c r="B14" s="12">
        <f t="shared" si="0"/>
        <v>2715776</v>
      </c>
      <c r="C14" s="102">
        <f t="shared" si="1"/>
        <v>6.581394518297534</v>
      </c>
      <c r="D14" s="13">
        <v>1425782</v>
      </c>
      <c r="E14" s="102">
        <f t="shared" si="2"/>
        <v>2.97109074324573</v>
      </c>
      <c r="F14" s="13">
        <v>1289994</v>
      </c>
      <c r="G14" s="102">
        <f t="shared" si="3"/>
        <v>10.878141776843385</v>
      </c>
      <c r="I14" s="28"/>
    </row>
    <row r="15" spans="1:10" ht="15" customHeight="1">
      <c r="A15" s="11">
        <v>1998</v>
      </c>
      <c r="B15" s="12">
        <f t="shared" si="0"/>
        <v>2895176</v>
      </c>
      <c r="C15" s="102">
        <f t="shared" si="1"/>
        <v>6.60584672668143</v>
      </c>
      <c r="D15" s="13">
        <v>1606993</v>
      </c>
      <c r="E15" s="102">
        <f t="shared" si="2"/>
        <v>12.709586739066703</v>
      </c>
      <c r="F15" s="13">
        <v>1288183</v>
      </c>
      <c r="G15" s="102">
        <f t="shared" si="3"/>
        <v>-0.14038824986782883</v>
      </c>
      <c r="I15" s="28"/>
      <c r="J15" s="103"/>
    </row>
    <row r="16" spans="1:9" ht="15" customHeight="1">
      <c r="A16" s="11">
        <v>1999</v>
      </c>
      <c r="B16" s="12">
        <f t="shared" si="0"/>
        <v>3435168</v>
      </c>
      <c r="C16" s="102">
        <f t="shared" si="1"/>
        <v>18.651439497978718</v>
      </c>
      <c r="D16" s="13">
        <v>1831750</v>
      </c>
      <c r="E16" s="102">
        <f t="shared" si="2"/>
        <v>13.98618413396946</v>
      </c>
      <c r="F16" s="13">
        <v>1603418</v>
      </c>
      <c r="G16" s="102">
        <f t="shared" si="3"/>
        <v>24.47129018159686</v>
      </c>
      <c r="I16" s="103"/>
    </row>
    <row r="17" spans="1:7" ht="15" customHeight="1">
      <c r="A17" s="11">
        <v>2000</v>
      </c>
      <c r="B17" s="12">
        <f t="shared" si="0"/>
        <v>4039910</v>
      </c>
      <c r="C17" s="102">
        <f t="shared" si="1"/>
        <v>17.604437395783854</v>
      </c>
      <c r="D17" s="13">
        <v>2178918</v>
      </c>
      <c r="E17" s="102">
        <f t="shared" si="2"/>
        <v>18.95280469496383</v>
      </c>
      <c r="F17" s="13">
        <v>1860992</v>
      </c>
      <c r="G17" s="102">
        <f t="shared" si="3"/>
        <v>16.064058155764748</v>
      </c>
    </row>
    <row r="18" spans="1:7" ht="15" customHeight="1">
      <c r="A18" s="11">
        <v>2001</v>
      </c>
      <c r="B18" s="12">
        <f t="shared" si="0"/>
        <v>4260261</v>
      </c>
      <c r="C18" s="102">
        <f t="shared" si="1"/>
        <v>5.454354181157495</v>
      </c>
      <c r="D18" s="13">
        <v>2224125</v>
      </c>
      <c r="E18" s="102">
        <f t="shared" si="2"/>
        <v>2.0747453552634854</v>
      </c>
      <c r="F18" s="13">
        <v>2036136</v>
      </c>
      <c r="G18" s="102">
        <f t="shared" si="3"/>
        <v>9.411324712841317</v>
      </c>
    </row>
    <row r="19" spans="1:7" ht="15" customHeight="1">
      <c r="A19" s="11">
        <v>2002</v>
      </c>
      <c r="B19" s="12">
        <f t="shared" si="0"/>
        <v>4984409</v>
      </c>
      <c r="C19" s="102">
        <f t="shared" si="1"/>
        <v>16.99773793201871</v>
      </c>
      <c r="D19" s="13">
        <v>2627200</v>
      </c>
      <c r="E19" s="102">
        <f t="shared" si="2"/>
        <v>18.122857303433925</v>
      </c>
      <c r="F19" s="13">
        <v>2357209</v>
      </c>
      <c r="G19" s="102">
        <f t="shared" si="3"/>
        <v>15.768740398480263</v>
      </c>
    </row>
    <row r="20" spans="2:7" ht="6" customHeight="1">
      <c r="B20" s="27"/>
      <c r="C20" s="28"/>
      <c r="D20" s="28"/>
      <c r="E20" s="28"/>
      <c r="F20" s="28"/>
      <c r="G20" s="5"/>
    </row>
    <row r="21" spans="1:6" ht="6" customHeight="1">
      <c r="A21" s="34"/>
      <c r="B21" s="125"/>
      <c r="C21" s="125"/>
      <c r="D21" s="125"/>
      <c r="E21" s="125"/>
      <c r="F21" s="125"/>
    </row>
    <row r="22" spans="1:6" ht="12.75">
      <c r="A22" s="20" t="s">
        <v>8</v>
      </c>
      <c r="B22" s="19"/>
      <c r="C22" s="19"/>
      <c r="D22" s="19"/>
      <c r="E22" s="19"/>
      <c r="F22" s="19"/>
    </row>
    <row r="23" ht="12.75">
      <c r="A23" s="8"/>
    </row>
    <row r="24" spans="1:5" ht="12.75">
      <c r="A24" s="8"/>
      <c r="E24" s="26"/>
    </row>
    <row r="25" spans="1:5" ht="12.75">
      <c r="A25" s="8"/>
      <c r="E25" s="26"/>
    </row>
    <row r="26" spans="1:6" ht="12.75">
      <c r="A26" s="96"/>
      <c r="B26" s="120"/>
      <c r="C26" s="120"/>
      <c r="D26" s="120"/>
      <c r="E26" s="120"/>
      <c r="F26" s="120"/>
    </row>
    <row r="27" spans="1:6" ht="12.75">
      <c r="A27" s="33"/>
      <c r="B27" s="121"/>
      <c r="C27" s="121"/>
      <c r="D27" s="121"/>
      <c r="E27" s="121"/>
      <c r="F27" s="121"/>
    </row>
    <row r="28" spans="1:6" ht="12.75">
      <c r="A28" s="33"/>
      <c r="B28" s="121"/>
      <c r="C28" s="121"/>
      <c r="D28" s="121"/>
      <c r="E28" s="121"/>
      <c r="F28" s="121"/>
    </row>
    <row r="29" spans="1:6" ht="12.75">
      <c r="A29" s="33"/>
      <c r="B29" s="121"/>
      <c r="C29" s="121"/>
      <c r="D29" s="121"/>
      <c r="E29" s="121"/>
      <c r="F29" s="121"/>
    </row>
    <row r="30" spans="1:6" ht="12.75">
      <c r="A30" s="33"/>
      <c r="B30" s="121"/>
      <c r="C30" s="121"/>
      <c r="D30" s="121"/>
      <c r="E30" s="121"/>
      <c r="F30" s="121"/>
    </row>
    <row r="31" spans="1:5" ht="12.75">
      <c r="A31" s="8"/>
      <c r="E31" s="26"/>
    </row>
    <row r="32" spans="1:5" ht="12.75">
      <c r="A32" s="8"/>
      <c r="E32" s="26"/>
    </row>
    <row r="33" spans="1:5" ht="12.75">
      <c r="A33" s="8"/>
      <c r="E33" s="26"/>
    </row>
    <row r="34" spans="1:5" ht="12.75">
      <c r="A34" s="8"/>
      <c r="E34" s="26"/>
    </row>
    <row r="35" spans="1:5" ht="12.75">
      <c r="A35" s="8"/>
      <c r="E35" s="26"/>
    </row>
    <row r="36" spans="1:5" ht="12.75">
      <c r="A36" s="8"/>
      <c r="E36" s="26"/>
    </row>
    <row r="37" spans="1:5" ht="12.75">
      <c r="A37" s="8"/>
      <c r="E37" s="26"/>
    </row>
    <row r="38" spans="1:5" ht="12.75">
      <c r="A38" s="8"/>
      <c r="E38" s="26"/>
    </row>
    <row r="39" spans="1:5" ht="12.75">
      <c r="A39" s="8"/>
      <c r="E39" s="26"/>
    </row>
    <row r="40" ht="12.75">
      <c r="A40" s="8"/>
    </row>
    <row r="41" spans="1:4" ht="12.75">
      <c r="A41" s="8"/>
      <c r="B41" s="26"/>
      <c r="C41" s="26"/>
      <c r="D41" s="26"/>
    </row>
    <row r="42" ht="12.75">
      <c r="A42" s="8"/>
    </row>
    <row r="43" spans="1:6" ht="12.75">
      <c r="A43" s="19"/>
      <c r="B43" s="19"/>
      <c r="C43" s="19"/>
      <c r="D43" s="19"/>
      <c r="E43" s="19"/>
      <c r="F43" s="19"/>
    </row>
    <row r="44" spans="1:6" ht="12.75">
      <c r="A44" s="8"/>
      <c r="B44" s="19"/>
      <c r="C44" s="19"/>
      <c r="D44" s="19"/>
      <c r="E44" s="19"/>
      <c r="F44" s="19"/>
    </row>
    <row r="45" spans="1:6" ht="12.75">
      <c r="A45" s="8"/>
      <c r="B45" s="19"/>
      <c r="C45" s="19"/>
      <c r="D45" s="19"/>
      <c r="E45" s="19"/>
      <c r="F45" s="19"/>
    </row>
    <row r="46" spans="1:6" ht="12.75">
      <c r="A46" s="35"/>
      <c r="B46" s="35"/>
      <c r="C46" s="35"/>
      <c r="D46" s="35"/>
      <c r="E46" s="96"/>
      <c r="F46" s="96"/>
    </row>
    <row r="47" spans="1:6" ht="12.75">
      <c r="A47" s="35"/>
      <c r="B47" s="28"/>
      <c r="C47" s="28"/>
      <c r="D47" s="28"/>
      <c r="E47" s="28"/>
      <c r="F47" s="96"/>
    </row>
    <row r="48" spans="1:6" ht="12.75">
      <c r="A48" s="35"/>
      <c r="B48" s="35"/>
      <c r="C48" s="35"/>
      <c r="D48" s="35"/>
      <c r="E48" s="96"/>
      <c r="F48" s="96"/>
    </row>
    <row r="49" spans="1:6" ht="12.75">
      <c r="A49" s="35"/>
      <c r="B49" s="28"/>
      <c r="C49" s="28"/>
      <c r="D49" s="28"/>
      <c r="E49" s="28"/>
      <c r="F49" s="96"/>
    </row>
    <row r="50" spans="1:6" ht="12.75">
      <c r="A50" s="35"/>
      <c r="B50" s="19"/>
      <c r="C50" s="19"/>
      <c r="D50" s="19"/>
      <c r="E50" s="96"/>
      <c r="F50" s="96"/>
    </row>
    <row r="51" spans="1:6" ht="12.75">
      <c r="A51" s="8"/>
      <c r="B51" s="19"/>
      <c r="C51" s="19"/>
      <c r="D51" s="19"/>
      <c r="E51" s="19"/>
      <c r="F51" s="19"/>
    </row>
    <row r="52" spans="1:6" ht="12.75">
      <c r="A52" s="8"/>
      <c r="B52" s="19"/>
      <c r="C52" s="19"/>
      <c r="D52" s="19"/>
      <c r="E52" s="19"/>
      <c r="F52" s="19"/>
    </row>
    <row r="53" spans="1:6" ht="12.75">
      <c r="A53" s="8"/>
      <c r="B53" s="19"/>
      <c r="C53" s="19"/>
      <c r="D53" s="19"/>
      <c r="E53" s="19"/>
      <c r="F53" s="19"/>
    </row>
    <row r="54" spans="1:6" ht="12.75">
      <c r="A54" s="8"/>
      <c r="B54" s="19"/>
      <c r="C54" s="19"/>
      <c r="D54" s="19"/>
      <c r="E54" s="19"/>
      <c r="F54" s="19"/>
    </row>
    <row r="55" spans="1:6" ht="12.75">
      <c r="A55" s="8"/>
      <c r="B55" s="19"/>
      <c r="C55" s="19"/>
      <c r="D55" s="19"/>
      <c r="E55" s="19"/>
      <c r="F55" s="19"/>
    </row>
    <row r="56" spans="1:6" ht="12.75">
      <c r="A56" s="8"/>
      <c r="B56" s="19"/>
      <c r="C56" s="19"/>
      <c r="D56" s="19"/>
      <c r="E56" s="19"/>
      <c r="F56" s="19"/>
    </row>
    <row r="57" spans="1:6" ht="12.75">
      <c r="A57" s="8"/>
      <c r="B57" s="19"/>
      <c r="C57" s="19"/>
      <c r="D57" s="19"/>
      <c r="E57" s="19"/>
      <c r="F57" s="19"/>
    </row>
  </sheetData>
  <mergeCells count="3">
    <mergeCell ref="A3:G3"/>
    <mergeCell ref="A4:G4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21" sqref="E21"/>
    </sheetView>
  </sheetViews>
  <sheetFormatPr defaultColWidth="9.140625" defaultRowHeight="12.75"/>
  <cols>
    <col min="1" max="1" width="11.421875" style="26" customWidth="1"/>
    <col min="2" max="3" width="13.7109375" style="8" customWidth="1"/>
    <col min="4" max="4" width="14.8515625" style="8" customWidth="1"/>
  </cols>
  <sheetData>
    <row r="1" spans="1:8" ht="15">
      <c r="A1" s="294" t="s">
        <v>0</v>
      </c>
      <c r="B1" s="294"/>
      <c r="C1" s="294"/>
      <c r="D1" s="294"/>
      <c r="E1" s="294"/>
      <c r="F1" s="294"/>
      <c r="G1" s="294"/>
      <c r="H1" s="294"/>
    </row>
    <row r="2" spans="1:7" ht="12.75">
      <c r="A2" s="87"/>
      <c r="B2" s="87"/>
      <c r="C2" s="87"/>
      <c r="D2" s="87"/>
      <c r="E2" s="87"/>
      <c r="F2" s="87"/>
      <c r="G2" s="87"/>
    </row>
    <row r="3" spans="1:7" ht="12.75">
      <c r="A3" s="21" t="s">
        <v>16</v>
      </c>
      <c r="B3" s="21"/>
      <c r="C3" s="21"/>
      <c r="D3" s="21"/>
      <c r="E3" s="21"/>
      <c r="F3" s="21"/>
      <c r="G3" s="21"/>
    </row>
    <row r="4" spans="1:4" ht="24.75" customHeight="1">
      <c r="A4" s="307" t="s">
        <v>194</v>
      </c>
      <c r="B4" s="307"/>
      <c r="C4" s="307"/>
      <c r="D4" s="307"/>
    </row>
    <row r="6" spans="1:4" ht="12.75">
      <c r="A6" s="30" t="s">
        <v>2</v>
      </c>
      <c r="B6" s="32" t="s">
        <v>3</v>
      </c>
      <c r="C6" s="32" t="s">
        <v>4</v>
      </c>
      <c r="D6" s="32" t="s">
        <v>6</v>
      </c>
    </row>
    <row r="7" spans="1:4" ht="6" customHeight="1">
      <c r="A7" s="9"/>
      <c r="B7" s="9"/>
      <c r="C7" s="9"/>
      <c r="D7" s="9"/>
    </row>
    <row r="8" spans="1:4" ht="15" customHeight="1">
      <c r="A8" s="11">
        <v>1991</v>
      </c>
      <c r="B8" s="101">
        <f>'Insc-par'!B8/'Vagas-par'!B8</f>
        <v>3.843559534938635</v>
      </c>
      <c r="C8" s="102">
        <f>'Insc-par'!C8/'Vagas-par'!C8</f>
        <v>6.247443171329059</v>
      </c>
      <c r="D8" s="102">
        <f>'Insc-par'!E8/'Vagas-par'!E8</f>
        <v>2.7405303297690007</v>
      </c>
    </row>
    <row r="9" spans="1:4" ht="15" customHeight="1">
      <c r="A9" s="11">
        <v>1992</v>
      </c>
      <c r="B9" s="101">
        <f>'Insc-par'!B9/'Vagas-par'!B9</f>
        <v>3.434363472170546</v>
      </c>
      <c r="C9" s="102">
        <f>'Insc-par'!C9/'Vagas-par'!C9</f>
        <v>6.108583555493195</v>
      </c>
      <c r="D9" s="102">
        <f>'Insc-par'!E9/'Vagas-par'!E9</f>
        <v>2.1770208274349296</v>
      </c>
    </row>
    <row r="10" spans="1:4" ht="15" customHeight="1">
      <c r="A10" s="11">
        <v>1993</v>
      </c>
      <c r="B10" s="101">
        <f>'Insc-par'!B10/'Vagas-par'!B10</f>
        <v>3.698932707343834</v>
      </c>
      <c r="C10" s="102">
        <f>'Insc-par'!C10/'Vagas-par'!C10</f>
        <v>6.612590093633286</v>
      </c>
      <c r="D10" s="102">
        <f>'Insc-par'!E10/'Vagas-par'!E10</f>
        <v>2.3726869839889035</v>
      </c>
    </row>
    <row r="11" spans="1:4" ht="15" customHeight="1">
      <c r="A11" s="11">
        <v>1994</v>
      </c>
      <c r="B11" s="101">
        <f>'Insc-par'!B11/'Vagas-par'!B11</f>
        <v>3.8963362275423026</v>
      </c>
      <c r="C11" s="102">
        <f>'Insc-par'!C11/'Vagas-par'!C11</f>
        <v>7.282880537381729</v>
      </c>
      <c r="D11" s="102">
        <f>'Insc-par'!E11/'Vagas-par'!E11</f>
        <v>2.381388618591214</v>
      </c>
    </row>
    <row r="12" spans="1:4" ht="15" customHeight="1">
      <c r="A12" s="11">
        <v>1995</v>
      </c>
      <c r="B12" s="101">
        <f>'Insc-par'!B12/'Vagas-par'!B12</f>
        <v>4.34804826699216</v>
      </c>
      <c r="C12" s="102">
        <f>'Insc-par'!C12/'Vagas-par'!C12</f>
        <v>7.853669763394987</v>
      </c>
      <c r="D12" s="102">
        <f>'Insc-par'!E12/'Vagas-par'!E12</f>
        <v>2.9031281090210777</v>
      </c>
    </row>
    <row r="13" spans="1:4" ht="15" customHeight="1">
      <c r="A13" s="11">
        <v>1996</v>
      </c>
      <c r="B13" s="101">
        <f>'Insc-par'!B13/'Vagas-par'!B13</f>
        <v>4.0175534028342765</v>
      </c>
      <c r="C13" s="102">
        <f>'Insc-par'!C13/'Vagas-par'!C13</f>
        <v>7.5452038820138085</v>
      </c>
      <c r="D13" s="102">
        <f>'Insc-par'!E13/'Vagas-par'!E13</f>
        <v>2.5812616618188997</v>
      </c>
    </row>
    <row r="14" spans="1:5" ht="15" customHeight="1">
      <c r="A14" s="11">
        <v>1997</v>
      </c>
      <c r="B14" s="101">
        <f>'Insc-par'!B14/'Vagas-par'!B14</f>
        <v>3.8841301033469775</v>
      </c>
      <c r="C14" s="102">
        <f>'Insc-par'!C14/'Vagas-par'!C14</f>
        <v>7.356179154993525</v>
      </c>
      <c r="D14" s="102">
        <f>'Insc-par'!E14/'Vagas-par'!E14</f>
        <v>2.55253800628046</v>
      </c>
      <c r="E14" s="8"/>
    </row>
    <row r="15" spans="1:5" ht="15" customHeight="1">
      <c r="A15" s="11">
        <v>1998</v>
      </c>
      <c r="B15" s="101">
        <f>'Insc-par'!B15/'Vagas-par'!B15</f>
        <v>3.601327994487007</v>
      </c>
      <c r="C15" s="102">
        <f>'Insc-par'!C15/'Vagas-par'!C15</f>
        <v>7.500865847340145</v>
      </c>
      <c r="D15" s="102">
        <f>'Insc-par'!E15/'Vagas-par'!E15</f>
        <v>2.184553264663087</v>
      </c>
      <c r="E15" s="8"/>
    </row>
    <row r="16" spans="1:5" ht="15" customHeight="1">
      <c r="A16" s="11">
        <v>1999</v>
      </c>
      <c r="B16" s="101">
        <f>'Insc-par'!B16/'Vagas-par'!B16</f>
        <v>3.544483412938434</v>
      </c>
      <c r="C16" s="102">
        <f>'Insc-par'!C16/'Vagas-par'!C16</f>
        <v>8.025683941183686</v>
      </c>
      <c r="D16" s="102">
        <f>'Insc-par'!E16/'Vagas-par'!E16</f>
        <v>2.1640818276663025</v>
      </c>
      <c r="E16" s="8"/>
    </row>
    <row r="17" spans="1:5" ht="15" customHeight="1">
      <c r="A17" s="11">
        <v>2000</v>
      </c>
      <c r="B17" s="101">
        <f>'Insc-par'!B17/'Vagas-par'!B17</f>
        <v>3.321510465868664</v>
      </c>
      <c r="C17" s="102">
        <f>'Insc-par'!C17/'Vagas-par'!C17</f>
        <v>8.870660174570089</v>
      </c>
      <c r="D17" s="102">
        <f>'Insc-par'!E17/'Vagas-par'!E17</f>
        <v>1.9172538131467927</v>
      </c>
      <c r="E17" s="8"/>
    </row>
    <row r="18" spans="1:5" ht="15" customHeight="1">
      <c r="A18" s="11">
        <v>2001</v>
      </c>
      <c r="B18" s="101">
        <f>'Insc-par'!B18/'Vagas-par'!B18</f>
        <v>3.024696625894929</v>
      </c>
      <c r="C18" s="102">
        <f>'Insc-par'!C18/'Vagas-par'!C18</f>
        <v>8.671120242652965</v>
      </c>
      <c r="D18" s="102">
        <f>'Insc-par'!E18/'Vagas-par'!E18</f>
        <v>1.7674883723352726</v>
      </c>
      <c r="E18" s="8"/>
    </row>
    <row r="19" spans="1:5" ht="15" customHeight="1">
      <c r="A19" s="11">
        <v>2002</v>
      </c>
      <c r="B19" s="101">
        <f>'Insc-par'!B19/'Vagas-par'!B19</f>
        <v>2.8111474507455076</v>
      </c>
      <c r="C19" s="102">
        <f>'Insc-par'!C19/'Vagas-par'!C19</f>
        <v>8.895088605537762</v>
      </c>
      <c r="D19" s="102">
        <f>'Insc-par'!E19/'Vagas-par'!E19</f>
        <v>1.5951521688965462</v>
      </c>
      <c r="E19" s="8"/>
    </row>
    <row r="20" spans="2:5" ht="6" customHeight="1">
      <c r="B20" s="27"/>
      <c r="C20" s="28"/>
      <c r="D20" s="28"/>
      <c r="E20" s="8"/>
    </row>
    <row r="21" spans="1:5" ht="6" customHeight="1">
      <c r="A21" s="34"/>
      <c r="B21" s="125"/>
      <c r="C21" s="125"/>
      <c r="D21" s="125"/>
      <c r="E21" s="8"/>
    </row>
    <row r="22" spans="1:5" ht="12.75">
      <c r="A22" s="20" t="s">
        <v>8</v>
      </c>
      <c r="B22" s="19"/>
      <c r="C22" s="19"/>
      <c r="D22" s="19"/>
      <c r="E22" s="8"/>
    </row>
    <row r="23" spans="1:5" ht="12.75">
      <c r="A23" s="8"/>
      <c r="E23" s="8"/>
    </row>
    <row r="24" spans="1:5" ht="12.75">
      <c r="A24" s="8"/>
      <c r="E24" s="8"/>
    </row>
    <row r="25" spans="1:5" ht="12.75">
      <c r="A25" s="8"/>
      <c r="E25" s="8"/>
    </row>
    <row r="26" spans="1:5" ht="12.75">
      <c r="A26" s="96"/>
      <c r="B26" s="120"/>
      <c r="C26" s="120"/>
      <c r="D26" s="120"/>
      <c r="E26" s="8"/>
    </row>
    <row r="27" spans="1:5" ht="12.75">
      <c r="A27" s="33"/>
      <c r="B27" s="121"/>
      <c r="C27" s="121"/>
      <c r="D27" s="121"/>
      <c r="E27" s="8"/>
    </row>
    <row r="28" spans="1:5" ht="12.75">
      <c r="A28" s="33"/>
      <c r="B28" s="121"/>
      <c r="C28" s="121"/>
      <c r="D28" s="121"/>
      <c r="E28" s="8"/>
    </row>
    <row r="29" spans="1:5" ht="12.75">
      <c r="A29" s="33"/>
      <c r="B29" s="121"/>
      <c r="C29" s="121"/>
      <c r="D29" s="121"/>
      <c r="E29" s="8"/>
    </row>
    <row r="30" spans="1:5" ht="12.75">
      <c r="A30" s="33"/>
      <c r="B30" s="121"/>
      <c r="C30" s="121"/>
      <c r="D30" s="121"/>
      <c r="E30" s="8"/>
    </row>
    <row r="31" spans="1:5" ht="12.75">
      <c r="A31" s="8"/>
      <c r="E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spans="1:3" ht="12.75">
      <c r="A41" s="8"/>
      <c r="B41" s="26"/>
      <c r="C41" s="26"/>
    </row>
    <row r="42" ht="12.75">
      <c r="A42" s="8"/>
    </row>
    <row r="43" spans="1:4" ht="12.75">
      <c r="A43" s="19"/>
      <c r="B43" s="19"/>
      <c r="C43" s="19"/>
      <c r="D43" s="19"/>
    </row>
    <row r="44" spans="1:4" ht="12.75">
      <c r="A44" s="8"/>
      <c r="B44" s="19"/>
      <c r="C44" s="19"/>
      <c r="D44" s="19"/>
    </row>
    <row r="45" spans="1:4" ht="12.75">
      <c r="A45" s="8"/>
      <c r="B45" s="19"/>
      <c r="C45" s="19"/>
      <c r="D45" s="19"/>
    </row>
    <row r="46" spans="1:4" ht="12.75">
      <c r="A46" s="35"/>
      <c r="B46" s="35"/>
      <c r="C46" s="35"/>
      <c r="D46" s="96"/>
    </row>
    <row r="47" spans="1:4" ht="12.75">
      <c r="A47" s="35"/>
      <c r="B47" s="28"/>
      <c r="C47" s="28"/>
      <c r="D47" s="96"/>
    </row>
    <row r="48" spans="1:4" ht="12.75">
      <c r="A48" s="35"/>
      <c r="B48" s="35"/>
      <c r="C48" s="35"/>
      <c r="D48" s="96"/>
    </row>
    <row r="49" spans="1:4" ht="12.75">
      <c r="A49" s="35"/>
      <c r="B49" s="28"/>
      <c r="C49" s="28"/>
      <c r="D49" s="96"/>
    </row>
    <row r="50" spans="1:4" ht="12.75">
      <c r="A50" s="35"/>
      <c r="B50" s="19"/>
      <c r="C50" s="19"/>
      <c r="D50" s="96"/>
    </row>
    <row r="51" spans="1:4" ht="12.75">
      <c r="A51" s="8"/>
      <c r="B51" s="19"/>
      <c r="C51" s="19"/>
      <c r="D51" s="19"/>
    </row>
    <row r="52" spans="1:4" ht="12.75">
      <c r="A52" s="8"/>
      <c r="B52" s="19"/>
      <c r="C52" s="19"/>
      <c r="D52" s="19"/>
    </row>
    <row r="53" spans="1:4" ht="12.75">
      <c r="A53" s="8"/>
      <c r="B53" s="19"/>
      <c r="C53" s="19"/>
      <c r="D53" s="19"/>
    </row>
    <row r="54" spans="1:4" ht="12.75">
      <c r="A54" s="8"/>
      <c r="B54" s="19"/>
      <c r="C54" s="19"/>
      <c r="D54" s="19"/>
    </row>
    <row r="55" spans="1:4" ht="12.75">
      <c r="A55" s="8"/>
      <c r="B55" s="19"/>
      <c r="C55" s="19"/>
      <c r="D55" s="19"/>
    </row>
    <row r="56" spans="1:4" ht="12.75">
      <c r="A56" s="8"/>
      <c r="B56" s="19"/>
      <c r="C56" s="19"/>
      <c r="D56" s="19"/>
    </row>
    <row r="57" spans="1:4" ht="12.75">
      <c r="A57" s="8"/>
      <c r="B57" s="19"/>
      <c r="C57" s="19"/>
      <c r="D57" s="19"/>
    </row>
  </sheetData>
  <mergeCells count="2">
    <mergeCell ref="A4:D4"/>
    <mergeCell ref="A1:H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rowBreaks count="1" manualBreakCount="1">
    <brk id="4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E21" sqref="E21"/>
    </sheetView>
  </sheetViews>
  <sheetFormatPr defaultColWidth="9.140625" defaultRowHeight="12.75"/>
  <cols>
    <col min="1" max="1" width="10.7109375" style="26" customWidth="1"/>
    <col min="2" max="3" width="9.7109375" style="8" customWidth="1"/>
    <col min="4" max="4" width="10.00390625" style="0" customWidth="1"/>
    <col min="5" max="5" width="10.57421875" style="0" customWidth="1"/>
    <col min="6" max="6" width="11.28125" style="0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7" ht="12.75">
      <c r="A2" s="87"/>
      <c r="B2" s="87"/>
      <c r="C2" s="87"/>
      <c r="D2" s="87"/>
      <c r="E2" s="87"/>
      <c r="F2" s="87"/>
      <c r="G2" s="87"/>
    </row>
    <row r="3" spans="1:7" ht="12.75">
      <c r="A3" s="285" t="s">
        <v>16</v>
      </c>
      <c r="B3" s="285"/>
      <c r="C3" s="285"/>
      <c r="D3" s="285"/>
      <c r="E3" s="285"/>
      <c r="F3" s="285"/>
      <c r="G3" s="285"/>
    </row>
    <row r="4" spans="1:7" ht="24.75" customHeight="1">
      <c r="A4" s="307" t="s">
        <v>196</v>
      </c>
      <c r="B4" s="307"/>
      <c r="C4" s="307"/>
      <c r="D4" s="307"/>
      <c r="E4" s="307"/>
      <c r="F4" s="307"/>
      <c r="G4" s="29"/>
    </row>
    <row r="6" spans="1:6" s="84" customFormat="1" ht="15" customHeight="1">
      <c r="A6" s="30" t="s">
        <v>2</v>
      </c>
      <c r="B6" s="32" t="s">
        <v>3</v>
      </c>
      <c r="C6" s="32" t="s">
        <v>4</v>
      </c>
      <c r="D6" s="32" t="s">
        <v>5</v>
      </c>
      <c r="E6" s="32" t="s">
        <v>6</v>
      </c>
      <c r="F6" s="32" t="s">
        <v>5</v>
      </c>
    </row>
    <row r="7" spans="1:3" ht="6" customHeight="1">
      <c r="A7" s="17"/>
      <c r="B7" s="17"/>
      <c r="C7"/>
    </row>
    <row r="8" spans="1:6" ht="15" customHeight="1">
      <c r="A8" s="11">
        <v>1991</v>
      </c>
      <c r="B8" s="12">
        <f aca="true" t="shared" si="0" ref="B8:B19">SUM(C8,E8)</f>
        <v>426558</v>
      </c>
      <c r="C8" s="13">
        <v>142857</v>
      </c>
      <c r="D8" s="114">
        <f>(C8/B8)*100</f>
        <v>33.49063902212595</v>
      </c>
      <c r="E8" s="13">
        <v>283701</v>
      </c>
      <c r="F8" s="114">
        <f>(E8/B8)*100</f>
        <v>66.50936097787405</v>
      </c>
    </row>
    <row r="9" spans="1:6" ht="15" customHeight="1">
      <c r="A9" s="11">
        <v>1992</v>
      </c>
      <c r="B9" s="12">
        <f t="shared" si="0"/>
        <v>410910</v>
      </c>
      <c r="C9" s="13">
        <v>149726</v>
      </c>
      <c r="D9" s="114">
        <f aca="true" t="shared" si="1" ref="D9:D19">(C9/B9)*100</f>
        <v>36.43766274853375</v>
      </c>
      <c r="E9" s="13">
        <v>261184</v>
      </c>
      <c r="F9" s="114">
        <f aca="true" t="shared" si="2" ref="F9:F19">(E9/B9)*100</f>
        <v>63.56233725146626</v>
      </c>
    </row>
    <row r="10" spans="1:6" ht="15" customHeight="1">
      <c r="A10" s="11">
        <v>1993</v>
      </c>
      <c r="B10" s="12">
        <f t="shared" si="0"/>
        <v>439801</v>
      </c>
      <c r="C10" s="13">
        <v>153689</v>
      </c>
      <c r="D10" s="114">
        <f t="shared" si="1"/>
        <v>34.9451229078606</v>
      </c>
      <c r="E10" s="13">
        <v>286112</v>
      </c>
      <c r="F10" s="114">
        <f t="shared" si="2"/>
        <v>65.05487709213939</v>
      </c>
    </row>
    <row r="11" spans="1:6" ht="15" customHeight="1">
      <c r="A11" s="11">
        <v>1994</v>
      </c>
      <c r="B11" s="12">
        <f t="shared" si="0"/>
        <v>463240</v>
      </c>
      <c r="C11" s="13">
        <v>159786</v>
      </c>
      <c r="D11" s="114">
        <f t="shared" si="1"/>
        <v>34.49313530783179</v>
      </c>
      <c r="E11" s="13">
        <v>303454</v>
      </c>
      <c r="F11" s="114">
        <f t="shared" si="2"/>
        <v>65.50686469216821</v>
      </c>
    </row>
    <row r="12" spans="1:6" ht="15" customHeight="1">
      <c r="A12" s="11">
        <v>1995</v>
      </c>
      <c r="B12" s="12">
        <f t="shared" si="0"/>
        <v>510377</v>
      </c>
      <c r="C12" s="13">
        <v>158012</v>
      </c>
      <c r="D12" s="114">
        <f t="shared" si="1"/>
        <v>30.95985908455906</v>
      </c>
      <c r="E12" s="13">
        <v>352365</v>
      </c>
      <c r="F12" s="114">
        <f t="shared" si="2"/>
        <v>69.04014091544094</v>
      </c>
    </row>
    <row r="13" spans="1:6" ht="15" customHeight="1">
      <c r="A13" s="11">
        <v>1996</v>
      </c>
      <c r="B13" s="12">
        <f t="shared" si="0"/>
        <v>513842</v>
      </c>
      <c r="C13" s="13">
        <v>166494</v>
      </c>
      <c r="D13" s="114">
        <f t="shared" si="1"/>
        <v>32.401788876736425</v>
      </c>
      <c r="E13" s="13">
        <v>347348</v>
      </c>
      <c r="F13" s="114">
        <f t="shared" si="2"/>
        <v>67.59821112326357</v>
      </c>
    </row>
    <row r="14" spans="1:6" ht="15" customHeight="1">
      <c r="A14" s="11">
        <v>1997</v>
      </c>
      <c r="B14" s="12">
        <f t="shared" si="0"/>
        <v>573900</v>
      </c>
      <c r="C14" s="13">
        <v>181859</v>
      </c>
      <c r="D14" s="114">
        <f t="shared" si="1"/>
        <v>31.68827321833072</v>
      </c>
      <c r="E14" s="13">
        <v>392041</v>
      </c>
      <c r="F14" s="114">
        <f t="shared" si="2"/>
        <v>68.31172678166928</v>
      </c>
    </row>
    <row r="15" spans="1:6" ht="15" customHeight="1">
      <c r="A15" s="11">
        <v>1998</v>
      </c>
      <c r="B15" s="12">
        <f t="shared" si="0"/>
        <v>651353</v>
      </c>
      <c r="C15" s="13">
        <v>196365</v>
      </c>
      <c r="D15" s="114">
        <f t="shared" si="1"/>
        <v>30.147247345141576</v>
      </c>
      <c r="E15" s="13">
        <v>454988</v>
      </c>
      <c r="F15" s="114">
        <f t="shared" si="2"/>
        <v>69.85275265485843</v>
      </c>
    </row>
    <row r="16" spans="1:6" ht="15" customHeight="1">
      <c r="A16" s="11">
        <v>1999</v>
      </c>
      <c r="B16" s="12">
        <f t="shared" si="0"/>
        <v>787638</v>
      </c>
      <c r="C16" s="13">
        <v>217497</v>
      </c>
      <c r="D16" s="114">
        <f t="shared" si="1"/>
        <v>27.613827672103174</v>
      </c>
      <c r="E16" s="13">
        <v>570141</v>
      </c>
      <c r="F16" s="114">
        <f t="shared" si="2"/>
        <v>72.38617232789683</v>
      </c>
    </row>
    <row r="17" spans="1:6" ht="15" customHeight="1">
      <c r="A17" s="11">
        <v>2000</v>
      </c>
      <c r="B17" s="12">
        <f t="shared" si="0"/>
        <v>897557</v>
      </c>
      <c r="C17" s="13">
        <v>233083</v>
      </c>
      <c r="D17" s="114">
        <f t="shared" si="1"/>
        <v>25.968601437011802</v>
      </c>
      <c r="E17" s="13">
        <v>664474</v>
      </c>
      <c r="F17" s="114">
        <f t="shared" si="2"/>
        <v>74.0313985629882</v>
      </c>
    </row>
    <row r="18" spans="1:6" ht="15" customHeight="1">
      <c r="A18" s="11">
        <v>2001</v>
      </c>
      <c r="B18" s="12">
        <f t="shared" si="0"/>
        <v>1036690</v>
      </c>
      <c r="C18" s="13">
        <v>244621</v>
      </c>
      <c r="D18" s="114">
        <f t="shared" si="1"/>
        <v>23.59634992138441</v>
      </c>
      <c r="E18" s="13">
        <v>792069</v>
      </c>
      <c r="F18" s="114">
        <f t="shared" si="2"/>
        <v>76.4036500786156</v>
      </c>
    </row>
    <row r="19" spans="1:6" ht="15" customHeight="1">
      <c r="A19" s="11">
        <v>2002</v>
      </c>
      <c r="B19" s="12">
        <f t="shared" si="0"/>
        <v>1205140</v>
      </c>
      <c r="C19" s="13">
        <v>280491</v>
      </c>
      <c r="D19" s="114">
        <f t="shared" si="1"/>
        <v>23.27455731284332</v>
      </c>
      <c r="E19" s="13">
        <v>924649</v>
      </c>
      <c r="F19" s="114">
        <f t="shared" si="2"/>
        <v>76.72544268715667</v>
      </c>
    </row>
    <row r="20" spans="1:6" ht="6" customHeight="1">
      <c r="A20" s="3"/>
      <c r="B20" s="27"/>
      <c r="C20" s="4"/>
      <c r="D20" s="4"/>
      <c r="E20" s="4"/>
      <c r="F20" s="5"/>
    </row>
    <row r="21" spans="2:5" ht="3.75" customHeight="1">
      <c r="B21" s="125"/>
      <c r="C21" s="125"/>
      <c r="D21" s="8"/>
      <c r="E21" s="8"/>
    </row>
    <row r="22" spans="1:5" ht="12.75">
      <c r="A22" s="20" t="s">
        <v>8</v>
      </c>
      <c r="C22" s="26"/>
      <c r="D22" s="8"/>
      <c r="E22" s="8"/>
    </row>
    <row r="23" spans="1:5" ht="12.75">
      <c r="A23" s="8"/>
      <c r="C23" s="26"/>
      <c r="D23" s="8"/>
      <c r="E23" s="8"/>
    </row>
    <row r="24" spans="1:5" ht="12.75">
      <c r="A24" s="8"/>
      <c r="C24" s="26"/>
      <c r="D24" s="8"/>
      <c r="E24" s="8"/>
    </row>
    <row r="25" spans="1:5" ht="12.75">
      <c r="A25" s="8"/>
      <c r="D25" s="8"/>
      <c r="E25" s="8"/>
    </row>
    <row r="26" spans="1:5" ht="12.75">
      <c r="A26" s="8"/>
      <c r="D26" s="8"/>
      <c r="E26" s="8"/>
    </row>
    <row r="27" spans="1:5" ht="12.75">
      <c r="A27" s="8"/>
      <c r="D27" s="8"/>
      <c r="E27" s="8"/>
    </row>
    <row r="28" spans="1:5" ht="12.75">
      <c r="A28" s="8"/>
      <c r="D28" s="8"/>
      <c r="E28" s="8"/>
    </row>
    <row r="29" spans="1:5" ht="12.75">
      <c r="A29" s="8"/>
      <c r="D29" s="8"/>
      <c r="E29" s="8"/>
    </row>
    <row r="30" spans="1:5" ht="12.75">
      <c r="A30" s="96"/>
      <c r="B30" s="120"/>
      <c r="C30" s="120"/>
      <c r="D30" s="8"/>
      <c r="E30" s="8"/>
    </row>
    <row r="31" spans="1:5" ht="12.75">
      <c r="A31" s="33"/>
      <c r="B31" s="121"/>
      <c r="C31" s="121"/>
      <c r="D31" s="8"/>
      <c r="E31" s="8"/>
    </row>
    <row r="32" spans="1:3" ht="12.75">
      <c r="A32" s="33"/>
      <c r="B32" s="121"/>
      <c r="C32" s="121"/>
    </row>
    <row r="33" spans="1:3" ht="12.75">
      <c r="A33" s="33"/>
      <c r="B33" s="121"/>
      <c r="C33" s="121"/>
    </row>
    <row r="34" spans="1:3" ht="12.75">
      <c r="A34" s="33"/>
      <c r="B34" s="121"/>
      <c r="C34" s="121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spans="1:2" ht="12.75">
      <c r="A42" s="8"/>
      <c r="B42" s="26"/>
    </row>
    <row r="43" spans="1:3" ht="12.75">
      <c r="A43" s="8"/>
      <c r="C43" s="26"/>
    </row>
    <row r="44" spans="1:3" ht="12.75">
      <c r="A44" s="19"/>
      <c r="B44" s="19"/>
      <c r="C44" s="19"/>
    </row>
    <row r="45" spans="1:3" ht="12.75">
      <c r="A45" s="8"/>
      <c r="B45" s="19"/>
      <c r="C45" s="19"/>
    </row>
    <row r="46" spans="1:3" ht="12.75">
      <c r="A46" s="8"/>
      <c r="B46" s="19"/>
      <c r="C46" s="19"/>
    </row>
    <row r="47" spans="1:3" ht="12.75">
      <c r="A47" s="35"/>
      <c r="B47" s="35"/>
      <c r="C47" s="132"/>
    </row>
    <row r="48" spans="1:3" ht="12.75">
      <c r="A48" s="35"/>
      <c r="B48" s="28"/>
      <c r="C48" s="28"/>
    </row>
    <row r="49" spans="1:3" ht="12.75">
      <c r="A49" s="35"/>
      <c r="B49" s="35"/>
      <c r="C49" s="132"/>
    </row>
    <row r="50" spans="1:3" ht="12.75">
      <c r="A50" s="35"/>
      <c r="B50" s="28"/>
      <c r="C50" s="28"/>
    </row>
    <row r="51" spans="1:3" ht="12.75">
      <c r="A51" s="35"/>
      <c r="B51" s="19"/>
      <c r="C51" s="19"/>
    </row>
    <row r="52" spans="1:3" ht="12.75">
      <c r="A52" s="8"/>
      <c r="B52" s="19"/>
      <c r="C52" s="19"/>
    </row>
    <row r="53" spans="1:3" ht="12.75">
      <c r="A53" s="8"/>
      <c r="B53" s="19"/>
      <c r="C53" s="19"/>
    </row>
    <row r="54" spans="1:3" ht="12.75">
      <c r="A54" s="8"/>
      <c r="B54" s="19"/>
      <c r="C54" s="19"/>
    </row>
    <row r="55" spans="1:3" ht="12.75">
      <c r="A55" s="8"/>
      <c r="B55" s="19"/>
      <c r="C55" s="19"/>
    </row>
    <row r="56" spans="1:3" ht="12.75">
      <c r="A56" s="8"/>
      <c r="B56" s="19"/>
      <c r="C56" s="19"/>
    </row>
    <row r="57" spans="1:3" ht="12.75">
      <c r="A57" s="8"/>
      <c r="B57" s="19"/>
      <c r="C57" s="19"/>
    </row>
    <row r="58" spans="1:3" ht="12.75">
      <c r="A58" s="8"/>
      <c r="B58" s="19"/>
      <c r="C58" s="19"/>
    </row>
  </sheetData>
  <mergeCells count="3">
    <mergeCell ref="A3:G3"/>
    <mergeCell ref="A4:F4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E21" sqref="E21"/>
    </sheetView>
  </sheetViews>
  <sheetFormatPr defaultColWidth="9.140625" defaultRowHeight="12.75"/>
  <cols>
    <col min="1" max="1" width="10.7109375" style="26" customWidth="1"/>
    <col min="2" max="3" width="9.7109375" style="8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7" ht="12.75">
      <c r="A2" s="87"/>
      <c r="B2" s="87"/>
      <c r="C2" s="87"/>
      <c r="D2" s="87"/>
      <c r="E2" s="87"/>
      <c r="F2" s="87"/>
      <c r="G2" s="87"/>
    </row>
    <row r="3" spans="1:7" ht="12.75">
      <c r="A3" s="285" t="s">
        <v>16</v>
      </c>
      <c r="B3" s="285"/>
      <c r="C3" s="285"/>
      <c r="D3" s="285"/>
      <c r="E3" s="285"/>
      <c r="F3" s="285"/>
      <c r="G3" s="285"/>
    </row>
    <row r="4" spans="1:7" ht="24.75" customHeight="1">
      <c r="A4" s="307" t="s">
        <v>76</v>
      </c>
      <c r="B4" s="307"/>
      <c r="C4" s="307"/>
      <c r="D4" s="307"/>
      <c r="E4" s="307"/>
      <c r="F4" s="307"/>
      <c r="G4" s="307"/>
    </row>
    <row r="6" spans="1:7" s="84" customFormat="1" ht="15" customHeight="1">
      <c r="A6" s="30" t="s">
        <v>2</v>
      </c>
      <c r="B6" s="32" t="s">
        <v>3</v>
      </c>
      <c r="C6" s="76" t="s">
        <v>24</v>
      </c>
      <c r="D6" s="32" t="s">
        <v>4</v>
      </c>
      <c r="E6" s="76" t="s">
        <v>24</v>
      </c>
      <c r="F6" s="32" t="s">
        <v>6</v>
      </c>
      <c r="G6" s="76" t="s">
        <v>24</v>
      </c>
    </row>
    <row r="7" spans="1:3" ht="6" customHeight="1">
      <c r="A7" s="17"/>
      <c r="B7" s="17"/>
      <c r="C7" s="17"/>
    </row>
    <row r="8" spans="1:7" ht="15" customHeight="1">
      <c r="A8" s="11">
        <v>1991</v>
      </c>
      <c r="B8" s="12">
        <f aca="true" t="shared" si="0" ref="B8:B19">SUM(D8,F8)</f>
        <v>426558</v>
      </c>
      <c r="C8" s="79" t="s">
        <v>20</v>
      </c>
      <c r="D8" s="13">
        <v>142857</v>
      </c>
      <c r="E8" s="107" t="s">
        <v>20</v>
      </c>
      <c r="F8" s="13">
        <v>283701</v>
      </c>
      <c r="G8" s="107" t="s">
        <v>20</v>
      </c>
    </row>
    <row r="9" spans="1:7" ht="15" customHeight="1">
      <c r="A9" s="11">
        <v>1992</v>
      </c>
      <c r="B9" s="12">
        <f t="shared" si="0"/>
        <v>410910</v>
      </c>
      <c r="C9" s="101">
        <f aca="true" t="shared" si="1" ref="C9:C19">(B9-B8)/B8*100</f>
        <v>-3.668434304361892</v>
      </c>
      <c r="D9" s="13">
        <v>149726</v>
      </c>
      <c r="E9" s="102">
        <f aca="true" t="shared" si="2" ref="E9:E19">(D9-D8)/D8*100</f>
        <v>4.8083048083048086</v>
      </c>
      <c r="F9" s="13">
        <v>261184</v>
      </c>
      <c r="G9" s="102">
        <f aca="true" t="shared" si="3" ref="G9:G19">(F9-F8)/F8*100</f>
        <v>-7.936877205226629</v>
      </c>
    </row>
    <row r="10" spans="1:7" ht="15" customHeight="1">
      <c r="A10" s="11">
        <v>1993</v>
      </c>
      <c r="B10" s="12">
        <f t="shared" si="0"/>
        <v>439801</v>
      </c>
      <c r="C10" s="101">
        <f t="shared" si="1"/>
        <v>7.030980019955709</v>
      </c>
      <c r="D10" s="13">
        <v>153689</v>
      </c>
      <c r="E10" s="102">
        <f t="shared" si="2"/>
        <v>2.6468348850567036</v>
      </c>
      <c r="F10" s="13">
        <v>286112</v>
      </c>
      <c r="G10" s="102">
        <f t="shared" si="3"/>
        <v>9.54422935555011</v>
      </c>
    </row>
    <row r="11" spans="1:7" ht="15" customHeight="1">
      <c r="A11" s="11">
        <v>1994</v>
      </c>
      <c r="B11" s="12">
        <f t="shared" si="0"/>
        <v>463240</v>
      </c>
      <c r="C11" s="101">
        <f t="shared" si="1"/>
        <v>5.32945582206498</v>
      </c>
      <c r="D11" s="13">
        <v>159786</v>
      </c>
      <c r="E11" s="102">
        <f t="shared" si="2"/>
        <v>3.967102395096591</v>
      </c>
      <c r="F11" s="13">
        <v>303454</v>
      </c>
      <c r="G11" s="102">
        <f t="shared" si="3"/>
        <v>6.0612627222905715</v>
      </c>
    </row>
    <row r="12" spans="1:7" ht="15" customHeight="1">
      <c r="A12" s="11">
        <v>1995</v>
      </c>
      <c r="B12" s="12">
        <f t="shared" si="0"/>
        <v>510377</v>
      </c>
      <c r="C12" s="101">
        <f t="shared" si="1"/>
        <v>10.175502979017356</v>
      </c>
      <c r="D12" s="13">
        <v>158012</v>
      </c>
      <c r="E12" s="102">
        <f t="shared" si="2"/>
        <v>-1.1102349392312219</v>
      </c>
      <c r="F12" s="13">
        <v>352365</v>
      </c>
      <c r="G12" s="102">
        <f t="shared" si="3"/>
        <v>16.118093681414646</v>
      </c>
    </row>
    <row r="13" spans="1:7" ht="15" customHeight="1">
      <c r="A13" s="11">
        <v>1996</v>
      </c>
      <c r="B13" s="12">
        <f t="shared" si="0"/>
        <v>513842</v>
      </c>
      <c r="C13" s="101">
        <f t="shared" si="1"/>
        <v>0.6789099038553853</v>
      </c>
      <c r="D13" s="13">
        <v>166494</v>
      </c>
      <c r="E13" s="102">
        <f t="shared" si="2"/>
        <v>5.367946738222414</v>
      </c>
      <c r="F13" s="13">
        <v>347348</v>
      </c>
      <c r="G13" s="102">
        <f t="shared" si="3"/>
        <v>-1.423807699402608</v>
      </c>
    </row>
    <row r="14" spans="1:7" ht="15" customHeight="1">
      <c r="A14" s="11">
        <v>1997</v>
      </c>
      <c r="B14" s="12">
        <f t="shared" si="0"/>
        <v>573900</v>
      </c>
      <c r="C14" s="102">
        <f t="shared" si="1"/>
        <v>11.688028615800187</v>
      </c>
      <c r="D14" s="13">
        <v>181859</v>
      </c>
      <c r="E14" s="102">
        <f t="shared" si="2"/>
        <v>9.22856078897738</v>
      </c>
      <c r="F14" s="13">
        <v>392041</v>
      </c>
      <c r="G14" s="102">
        <f t="shared" si="3"/>
        <v>12.866923085781407</v>
      </c>
    </row>
    <row r="15" spans="1:7" ht="15" customHeight="1">
      <c r="A15" s="11">
        <v>1998</v>
      </c>
      <c r="B15" s="12">
        <f t="shared" si="0"/>
        <v>651353</v>
      </c>
      <c r="C15" s="102">
        <f t="shared" si="1"/>
        <v>13.495905209966894</v>
      </c>
      <c r="D15" s="13">
        <v>196365</v>
      </c>
      <c r="E15" s="102">
        <f t="shared" si="2"/>
        <v>7.976509273668062</v>
      </c>
      <c r="F15" s="13">
        <v>454988</v>
      </c>
      <c r="G15" s="102">
        <f t="shared" si="3"/>
        <v>16.056228812802743</v>
      </c>
    </row>
    <row r="16" spans="1:7" ht="15" customHeight="1">
      <c r="A16" s="11">
        <v>1999</v>
      </c>
      <c r="B16" s="12">
        <f t="shared" si="0"/>
        <v>787638</v>
      </c>
      <c r="C16" s="102">
        <f t="shared" si="1"/>
        <v>20.923370276946603</v>
      </c>
      <c r="D16" s="13">
        <v>217497</v>
      </c>
      <c r="E16" s="102">
        <f t="shared" si="2"/>
        <v>10.76159193338935</v>
      </c>
      <c r="F16" s="13">
        <v>570141</v>
      </c>
      <c r="G16" s="102">
        <f t="shared" si="3"/>
        <v>25.309019138966306</v>
      </c>
    </row>
    <row r="17" spans="1:7" ht="15" customHeight="1">
      <c r="A17" s="11">
        <v>2000</v>
      </c>
      <c r="B17" s="12">
        <f t="shared" si="0"/>
        <v>897557</v>
      </c>
      <c r="C17" s="102">
        <f t="shared" si="1"/>
        <v>13.95552271474967</v>
      </c>
      <c r="D17" s="13">
        <v>233083</v>
      </c>
      <c r="E17" s="102">
        <f t="shared" si="2"/>
        <v>7.166075853919825</v>
      </c>
      <c r="F17" s="13">
        <v>664474</v>
      </c>
      <c r="G17" s="102">
        <f t="shared" si="3"/>
        <v>16.545556274675913</v>
      </c>
    </row>
    <row r="18" spans="1:7" ht="15" customHeight="1">
      <c r="A18" s="11">
        <v>2001</v>
      </c>
      <c r="B18" s="12">
        <f t="shared" si="0"/>
        <v>1036690</v>
      </c>
      <c r="C18" s="102">
        <f t="shared" si="1"/>
        <v>15.501299638908728</v>
      </c>
      <c r="D18" s="13">
        <v>244621</v>
      </c>
      <c r="E18" s="102">
        <f t="shared" si="2"/>
        <v>4.9501679659177205</v>
      </c>
      <c r="F18" s="13">
        <v>792069</v>
      </c>
      <c r="G18" s="102">
        <f t="shared" si="3"/>
        <v>19.202406715687896</v>
      </c>
    </row>
    <row r="19" spans="1:7" ht="15" customHeight="1">
      <c r="A19" s="11">
        <v>2002</v>
      </c>
      <c r="B19" s="12">
        <f t="shared" si="0"/>
        <v>1205140</v>
      </c>
      <c r="C19" s="102">
        <f t="shared" si="1"/>
        <v>16.248830412177217</v>
      </c>
      <c r="D19" s="13">
        <v>280491</v>
      </c>
      <c r="E19" s="102">
        <f t="shared" si="2"/>
        <v>14.663499863053458</v>
      </c>
      <c r="F19" s="13">
        <v>924649</v>
      </c>
      <c r="G19" s="102">
        <f t="shared" si="3"/>
        <v>16.738440716654736</v>
      </c>
    </row>
    <row r="20" spans="1:7" ht="6" customHeight="1">
      <c r="A20" s="3"/>
      <c r="B20" s="27"/>
      <c r="C20" s="28"/>
      <c r="D20" s="4"/>
      <c r="E20" s="4"/>
      <c r="F20" s="5"/>
      <c r="G20" s="5"/>
    </row>
    <row r="21" spans="2:5" ht="3.75" customHeight="1">
      <c r="B21" s="125"/>
      <c r="C21" s="125"/>
      <c r="D21" s="8"/>
      <c r="E21" s="8"/>
    </row>
    <row r="22" spans="1:5" ht="12.75">
      <c r="A22" s="20" t="s">
        <v>8</v>
      </c>
      <c r="C22" s="26"/>
      <c r="D22" s="8"/>
      <c r="E22" s="8"/>
    </row>
    <row r="23" spans="1:5" ht="12.75">
      <c r="A23" s="8"/>
      <c r="C23" s="26"/>
      <c r="D23" s="8"/>
      <c r="E23" s="8"/>
    </row>
    <row r="24" spans="1:5" ht="12.75">
      <c r="A24" s="8"/>
      <c r="C24" s="26"/>
      <c r="D24" s="8"/>
      <c r="E24" s="8"/>
    </row>
    <row r="25" spans="1:5" ht="12.75">
      <c r="A25" s="8"/>
      <c r="D25" s="8"/>
      <c r="E25" s="8"/>
    </row>
    <row r="26" spans="1:5" ht="12.75">
      <c r="A26" s="8"/>
      <c r="D26" s="8"/>
      <c r="E26" s="8"/>
    </row>
    <row r="27" spans="1:5" ht="12.75">
      <c r="A27" s="8"/>
      <c r="D27" s="8"/>
      <c r="E27" s="8"/>
    </row>
    <row r="28" spans="1:5" ht="12.75">
      <c r="A28" s="8"/>
      <c r="D28" s="8"/>
      <c r="E28" s="8"/>
    </row>
    <row r="29" spans="1:5" ht="12.75">
      <c r="A29" s="8"/>
      <c r="D29" s="8"/>
      <c r="E29" s="8"/>
    </row>
    <row r="30" spans="1:5" ht="12.75">
      <c r="A30" s="96"/>
      <c r="B30" s="120"/>
      <c r="C30" s="120"/>
      <c r="D30" s="8"/>
      <c r="E30" s="8"/>
    </row>
    <row r="31" spans="1:5" ht="12.75">
      <c r="A31" s="33"/>
      <c r="B31" s="121"/>
      <c r="C31" s="121"/>
      <c r="D31" s="8"/>
      <c r="E31" s="8"/>
    </row>
    <row r="32" spans="1:3" ht="12.75">
      <c r="A32" s="33"/>
      <c r="B32" s="121"/>
      <c r="C32" s="121"/>
    </row>
    <row r="33" spans="1:3" ht="12.75">
      <c r="A33" s="33"/>
      <c r="B33" s="121"/>
      <c r="C33" s="121"/>
    </row>
    <row r="34" spans="1:3" ht="12.75">
      <c r="A34" s="33"/>
      <c r="B34" s="121"/>
      <c r="C34" s="121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spans="1:2" ht="12.75">
      <c r="A42" s="8"/>
      <c r="B42" s="26"/>
    </row>
    <row r="43" spans="1:3" ht="12.75">
      <c r="A43" s="8"/>
      <c r="C43" s="26"/>
    </row>
    <row r="44" spans="1:3" ht="12.75">
      <c r="A44" s="19"/>
      <c r="B44" s="19"/>
      <c r="C44" s="19"/>
    </row>
    <row r="45" spans="1:3" ht="12.75">
      <c r="A45" s="8"/>
      <c r="B45" s="19"/>
      <c r="C45" s="19"/>
    </row>
    <row r="46" spans="1:3" ht="12.75">
      <c r="A46" s="8"/>
      <c r="B46" s="19"/>
      <c r="C46" s="19"/>
    </row>
    <row r="47" spans="1:3" ht="12.75">
      <c r="A47" s="35"/>
      <c r="B47" s="35"/>
      <c r="C47" s="132"/>
    </row>
    <row r="48" spans="1:3" ht="12.75">
      <c r="A48" s="35"/>
      <c r="B48" s="28"/>
      <c r="C48" s="28"/>
    </row>
    <row r="49" spans="1:3" ht="12.75">
      <c r="A49" s="35"/>
      <c r="B49" s="35"/>
      <c r="C49" s="132"/>
    </row>
    <row r="50" spans="1:3" ht="12.75">
      <c r="A50" s="35"/>
      <c r="B50" s="28"/>
      <c r="C50" s="28"/>
    </row>
    <row r="51" spans="1:3" ht="12.75">
      <c r="A51" s="35"/>
      <c r="B51" s="19"/>
      <c r="C51" s="19"/>
    </row>
    <row r="52" spans="1:3" ht="12.75">
      <c r="A52" s="8"/>
      <c r="B52" s="19"/>
      <c r="C52" s="19"/>
    </row>
    <row r="53" spans="1:3" ht="12.75">
      <c r="A53" s="8"/>
      <c r="B53" s="19"/>
      <c r="C53" s="19"/>
    </row>
    <row r="54" spans="1:3" ht="12.75">
      <c r="A54" s="8"/>
      <c r="B54" s="19"/>
      <c r="C54" s="19"/>
    </row>
    <row r="55" spans="1:3" ht="12.75">
      <c r="A55" s="8"/>
      <c r="B55" s="19"/>
      <c r="C55" s="19"/>
    </row>
    <row r="56" spans="1:3" ht="12.75">
      <c r="A56" s="8"/>
      <c r="B56" s="19"/>
      <c r="C56" s="19"/>
    </row>
    <row r="57" spans="1:3" ht="12.75">
      <c r="A57" s="8"/>
      <c r="B57" s="19"/>
      <c r="C57" s="19"/>
    </row>
    <row r="58" spans="1:3" ht="12.75">
      <c r="A58" s="8"/>
      <c r="B58" s="19"/>
      <c r="C58" s="19"/>
    </row>
  </sheetData>
  <mergeCells count="3">
    <mergeCell ref="A3:G3"/>
    <mergeCell ref="A4:G4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E21" sqref="E21"/>
    </sheetView>
  </sheetViews>
  <sheetFormatPr defaultColWidth="9.140625" defaultRowHeight="12.75"/>
  <cols>
    <col min="1" max="1" width="6.421875" style="26" customWidth="1"/>
    <col min="2" max="3" width="9.7109375" style="8" customWidth="1"/>
    <col min="4" max="4" width="10.57421875" style="0" customWidth="1"/>
    <col min="5" max="5" width="10.28125" style="8" customWidth="1"/>
    <col min="6" max="7" width="10.421875" style="8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4" ht="12.75">
      <c r="A2" s="87"/>
      <c r="B2" s="87"/>
      <c r="C2" s="87"/>
      <c r="D2" s="87"/>
    </row>
    <row r="3" spans="1:5" ht="12.75">
      <c r="A3" s="285" t="s">
        <v>16</v>
      </c>
      <c r="B3" s="285"/>
      <c r="C3" s="285"/>
      <c r="D3" s="285"/>
      <c r="E3" s="285"/>
    </row>
    <row r="4" spans="1:19" ht="24.75" customHeight="1">
      <c r="A4" s="306" t="s">
        <v>199</v>
      </c>
      <c r="B4" s="306"/>
      <c r="C4" s="306"/>
      <c r="D4" s="306"/>
      <c r="E4" s="306"/>
      <c r="F4" s="306"/>
      <c r="G4" s="306"/>
      <c r="H4" s="306"/>
      <c r="I4" s="306"/>
      <c r="J4" s="306"/>
      <c r="S4" s="254"/>
    </row>
    <row r="5" spans="1:22" ht="12.75">
      <c r="A5" s="255"/>
      <c r="B5" s="255"/>
      <c r="C5" s="255"/>
      <c r="D5" s="255"/>
      <c r="E5" s="255"/>
      <c r="F5" s="19"/>
      <c r="G5" s="19"/>
      <c r="H5" s="68"/>
      <c r="I5" s="68"/>
      <c r="J5" s="68"/>
      <c r="P5">
        <v>1994</v>
      </c>
      <c r="S5">
        <v>1998</v>
      </c>
      <c r="V5">
        <v>2002</v>
      </c>
    </row>
    <row r="6" spans="1:23" ht="12.75">
      <c r="A6" s="321" t="s">
        <v>2</v>
      </c>
      <c r="B6" s="322" t="s">
        <v>197</v>
      </c>
      <c r="C6" s="322"/>
      <c r="D6" s="322"/>
      <c r="E6" s="322" t="s">
        <v>109</v>
      </c>
      <c r="F6" s="322"/>
      <c r="G6" s="322"/>
      <c r="H6" s="323" t="s">
        <v>198</v>
      </c>
      <c r="I6" s="323"/>
      <c r="J6" s="324"/>
      <c r="P6" s="256" t="s">
        <v>4</v>
      </c>
      <c r="Q6" s="257" t="s">
        <v>6</v>
      </c>
      <c r="R6" s="256"/>
      <c r="S6" s="256" t="s">
        <v>4</v>
      </c>
      <c r="T6" s="257" t="s">
        <v>6</v>
      </c>
      <c r="U6" s="256"/>
      <c r="V6" s="256" t="s">
        <v>4</v>
      </c>
      <c r="W6" s="257" t="s">
        <v>6</v>
      </c>
    </row>
    <row r="7" spans="1:23" s="84" customFormat="1" ht="15" customHeight="1">
      <c r="A7" s="321"/>
      <c r="B7" s="258" t="s">
        <v>3</v>
      </c>
      <c r="C7" s="258" t="s">
        <v>4</v>
      </c>
      <c r="D7" s="258" t="s">
        <v>6</v>
      </c>
      <c r="E7" s="258" t="s">
        <v>3</v>
      </c>
      <c r="F7" s="258" t="s">
        <v>4</v>
      </c>
      <c r="G7" s="258" t="s">
        <v>6</v>
      </c>
      <c r="H7" s="258" t="s">
        <v>3</v>
      </c>
      <c r="I7" s="258" t="s">
        <v>4</v>
      </c>
      <c r="J7" s="259" t="s">
        <v>6</v>
      </c>
      <c r="O7" s="260">
        <v>1994</v>
      </c>
      <c r="P7" s="261">
        <v>61.5034615034615</v>
      </c>
      <c r="Q7" s="261">
        <v>55.70124885002168</v>
      </c>
      <c r="R7" s="261"/>
      <c r="S7" s="261">
        <v>66.67848011543427</v>
      </c>
      <c r="T7" s="261">
        <v>55.454145559292215</v>
      </c>
      <c r="U7" s="261"/>
      <c r="V7" s="261">
        <v>69.47268238182596</v>
      </c>
      <c r="W7" s="261">
        <v>55.27737875367672</v>
      </c>
    </row>
    <row r="8" spans="1:18" ht="3.75" customHeight="1">
      <c r="A8" s="17"/>
      <c r="B8" s="17"/>
      <c r="C8"/>
      <c r="E8" s="9"/>
      <c r="F8" s="9"/>
      <c r="G8" s="9"/>
      <c r="O8" s="260"/>
      <c r="P8" s="261"/>
      <c r="Q8" s="261"/>
      <c r="R8" s="261"/>
    </row>
    <row r="9" spans="1:18" ht="15" customHeight="1">
      <c r="A9" s="11">
        <v>1991</v>
      </c>
      <c r="B9" s="12">
        <v>426558</v>
      </c>
      <c r="C9" s="13">
        <v>142857</v>
      </c>
      <c r="D9" s="13">
        <v>283701</v>
      </c>
      <c r="E9" s="253"/>
      <c r="F9" s="136"/>
      <c r="G9" s="136"/>
      <c r="H9" s="136"/>
      <c r="I9" s="136"/>
      <c r="J9" s="136"/>
      <c r="O9" s="260"/>
      <c r="P9" s="261"/>
      <c r="Q9" s="261"/>
      <c r="R9" s="261"/>
    </row>
    <row r="10" spans="1:18" ht="15" customHeight="1">
      <c r="A10" s="11">
        <v>1992</v>
      </c>
      <c r="B10" s="12">
        <v>410910</v>
      </c>
      <c r="C10" s="13">
        <v>149726</v>
      </c>
      <c r="D10" s="13">
        <v>261184</v>
      </c>
      <c r="E10" s="253"/>
      <c r="F10" s="136"/>
      <c r="G10" s="136"/>
      <c r="H10" s="136"/>
      <c r="I10" s="136"/>
      <c r="J10" s="136"/>
      <c r="O10" s="260"/>
      <c r="P10" s="261"/>
      <c r="Q10" s="261"/>
      <c r="R10" s="261"/>
    </row>
    <row r="11" spans="1:18" ht="15" customHeight="1">
      <c r="A11" s="11">
        <v>1993</v>
      </c>
      <c r="B11" s="12">
        <v>439801</v>
      </c>
      <c r="C11" s="13">
        <v>153689</v>
      </c>
      <c r="D11" s="13">
        <v>286112</v>
      </c>
      <c r="E11" s="253"/>
      <c r="F11" s="136"/>
      <c r="G11" s="136"/>
      <c r="H11" s="136"/>
      <c r="I11" s="136"/>
      <c r="J11" s="136"/>
      <c r="O11" s="260"/>
      <c r="P11" s="261"/>
      <c r="Q11" s="261"/>
      <c r="R11" s="261"/>
    </row>
    <row r="12" spans="1:18" ht="15" customHeight="1">
      <c r="A12" s="11">
        <v>1994</v>
      </c>
      <c r="B12" s="12">
        <v>463240</v>
      </c>
      <c r="C12" s="13">
        <v>159786</v>
      </c>
      <c r="D12" s="13">
        <v>303454</v>
      </c>
      <c r="E12" s="12">
        <v>245887</v>
      </c>
      <c r="F12" s="13">
        <v>87862</v>
      </c>
      <c r="G12" s="13">
        <v>158025</v>
      </c>
      <c r="H12" s="57">
        <v>57.64444694508133</v>
      </c>
      <c r="I12" s="57">
        <v>61.5034615034615</v>
      </c>
      <c r="J12" s="57">
        <v>55.70124885002168</v>
      </c>
      <c r="O12" s="260"/>
      <c r="P12" s="261"/>
      <c r="Q12" s="261"/>
      <c r="R12" s="261"/>
    </row>
    <row r="13" spans="1:10" ht="15" customHeight="1">
      <c r="A13" s="11">
        <v>1995</v>
      </c>
      <c r="B13" s="12">
        <v>510377</v>
      </c>
      <c r="C13" s="13">
        <v>158012</v>
      </c>
      <c r="D13" s="13">
        <v>352365</v>
      </c>
      <c r="E13" s="12">
        <v>254401</v>
      </c>
      <c r="F13" s="13">
        <v>94951</v>
      </c>
      <c r="G13" s="13">
        <v>159450</v>
      </c>
      <c r="H13" s="57">
        <v>61.911610815020325</v>
      </c>
      <c r="I13" s="57">
        <v>63.416507487009596</v>
      </c>
      <c r="J13" s="57">
        <v>61.04891570693457</v>
      </c>
    </row>
    <row r="14" spans="1:10" ht="15" customHeight="1">
      <c r="A14" s="11">
        <v>1996</v>
      </c>
      <c r="B14" s="12">
        <v>513842</v>
      </c>
      <c r="C14" s="13">
        <v>166494</v>
      </c>
      <c r="D14" s="13">
        <v>347348</v>
      </c>
      <c r="E14" s="13">
        <v>260224</v>
      </c>
      <c r="F14" s="13">
        <v>99820</v>
      </c>
      <c r="G14" s="13">
        <v>160404</v>
      </c>
      <c r="H14" s="57">
        <v>59.16857851619255</v>
      </c>
      <c r="I14" s="57">
        <v>64.94934575669046</v>
      </c>
      <c r="J14" s="57">
        <v>56.063359803154015</v>
      </c>
    </row>
    <row r="15" spans="1:10" ht="15" customHeight="1">
      <c r="A15" s="11">
        <v>1997</v>
      </c>
      <c r="B15" s="12">
        <v>573900</v>
      </c>
      <c r="C15" s="13">
        <v>181859</v>
      </c>
      <c r="D15" s="13">
        <v>392041</v>
      </c>
      <c r="E15" s="13">
        <v>274384</v>
      </c>
      <c r="F15" s="13">
        <v>106082</v>
      </c>
      <c r="G15" s="13">
        <v>168302</v>
      </c>
      <c r="H15" s="57">
        <v>59.23149987047751</v>
      </c>
      <c r="I15" s="57">
        <v>66.39004668744445</v>
      </c>
      <c r="J15" s="57">
        <v>55.46211287377988</v>
      </c>
    </row>
    <row r="16" spans="1:10" ht="15" customHeight="1">
      <c r="A16" s="11">
        <v>1998</v>
      </c>
      <c r="B16" s="12">
        <v>651353</v>
      </c>
      <c r="C16" s="13">
        <v>196365</v>
      </c>
      <c r="D16" s="13">
        <v>454988</v>
      </c>
      <c r="E16" s="13">
        <v>300761</v>
      </c>
      <c r="F16" s="13">
        <v>105360</v>
      </c>
      <c r="G16" s="13">
        <v>195401</v>
      </c>
      <c r="H16" s="57">
        <v>58.929183721053256</v>
      </c>
      <c r="I16" s="57">
        <v>66.67848011543427</v>
      </c>
      <c r="J16" s="57">
        <v>55.454145559292215</v>
      </c>
    </row>
    <row r="17" spans="1:10" ht="15" customHeight="1">
      <c r="A17" s="11">
        <v>1999</v>
      </c>
      <c r="B17" s="12">
        <v>787638</v>
      </c>
      <c r="C17" s="13">
        <v>217497</v>
      </c>
      <c r="D17" s="13">
        <v>570141</v>
      </c>
      <c r="E17" s="13">
        <v>324734</v>
      </c>
      <c r="F17" s="13">
        <v>112451</v>
      </c>
      <c r="G17" s="13">
        <v>212283</v>
      </c>
      <c r="H17" s="57">
        <v>63.19724740289817</v>
      </c>
      <c r="I17" s="57">
        <v>67.5405720326258</v>
      </c>
      <c r="J17" s="57">
        <v>61.115365569975936</v>
      </c>
    </row>
    <row r="18" spans="1:10" ht="15" customHeight="1">
      <c r="A18" s="11">
        <v>2000</v>
      </c>
      <c r="B18" s="253"/>
      <c r="C18" s="136"/>
      <c r="D18" s="136"/>
      <c r="E18" s="13">
        <v>352305</v>
      </c>
      <c r="F18" s="13">
        <v>116641</v>
      </c>
      <c r="G18" s="13">
        <v>235664</v>
      </c>
      <c r="H18" s="57">
        <v>61.38787245164663</v>
      </c>
      <c r="I18" s="57">
        <v>64.13815098510385</v>
      </c>
      <c r="J18" s="57">
        <v>60.1120801140697</v>
      </c>
    </row>
    <row r="19" spans="1:10" ht="15" customHeight="1">
      <c r="A19" s="11">
        <v>2001</v>
      </c>
      <c r="B19" s="253"/>
      <c r="C19" s="136"/>
      <c r="D19" s="136"/>
      <c r="E19" s="13">
        <v>395988</v>
      </c>
      <c r="F19" s="13">
        <v>132616</v>
      </c>
      <c r="G19" s="13">
        <v>263372</v>
      </c>
      <c r="H19" s="57">
        <v>60.79468429561237</v>
      </c>
      <c r="I19" s="57">
        <v>67.53545692969725</v>
      </c>
      <c r="J19" s="57">
        <v>57.885482694049074</v>
      </c>
    </row>
    <row r="20" spans="1:10" ht="15" customHeight="1">
      <c r="A20" s="11">
        <v>2002</v>
      </c>
      <c r="B20" s="253"/>
      <c r="C20" s="136"/>
      <c r="D20" s="136"/>
      <c r="E20" s="13">
        <v>466260</v>
      </c>
      <c r="F20" s="13">
        <v>151101</v>
      </c>
      <c r="G20" s="13">
        <v>315159</v>
      </c>
      <c r="H20" s="57">
        <v>59.19724543508566</v>
      </c>
      <c r="I20" s="57">
        <v>69.47268238182596</v>
      </c>
      <c r="J20" s="57">
        <v>55.27737875367672</v>
      </c>
    </row>
    <row r="21" spans="1:10" ht="3.75" customHeight="1">
      <c r="A21" s="262"/>
      <c r="B21" s="263"/>
      <c r="C21" s="269"/>
      <c r="D21" s="269"/>
      <c r="E21" s="266"/>
      <c r="F21" s="265"/>
      <c r="G21" s="266"/>
      <c r="H21" s="264"/>
      <c r="I21" s="264"/>
      <c r="J21" s="264"/>
    </row>
    <row r="22" spans="2:7" ht="3.75" customHeight="1">
      <c r="B22" s="19"/>
      <c r="C22" s="19"/>
      <c r="D22" s="8"/>
      <c r="E22" s="270"/>
      <c r="F22" s="94"/>
      <c r="G22" s="95"/>
    </row>
    <row r="23" spans="1:7" ht="12.75">
      <c r="A23" s="20" t="s">
        <v>8</v>
      </c>
      <c r="C23" s="26"/>
      <c r="D23" s="8"/>
      <c r="E23" s="19"/>
      <c r="F23" s="19"/>
      <c r="G23" s="19"/>
    </row>
    <row r="24" spans="4:7" ht="12.75">
      <c r="D24" s="8"/>
      <c r="E24" s="19"/>
      <c r="F24" s="19"/>
      <c r="G24" s="19"/>
    </row>
    <row r="25" spans="4:7" ht="12.75">
      <c r="D25" s="8"/>
      <c r="E25" s="19"/>
      <c r="F25" s="19"/>
      <c r="G25" s="19"/>
    </row>
    <row r="26" spans="4:7" ht="12.75">
      <c r="D26" s="8"/>
      <c r="E26" s="19"/>
      <c r="F26" s="19"/>
      <c r="G26" s="19"/>
    </row>
    <row r="27" spans="4:7" ht="12.75">
      <c r="D27" s="8"/>
      <c r="E27" s="19"/>
      <c r="F27" s="19"/>
      <c r="G27" s="19"/>
    </row>
    <row r="28" spans="4:7" ht="12.75">
      <c r="D28" s="8"/>
      <c r="E28" s="19"/>
      <c r="F28" s="19"/>
      <c r="G28" s="19"/>
    </row>
    <row r="29" spans="4:7" ht="12.75">
      <c r="D29" s="8"/>
      <c r="E29" s="19"/>
      <c r="F29" s="19"/>
      <c r="G29" s="19"/>
    </row>
    <row r="30" spans="4:7" ht="12.75">
      <c r="D30" s="8"/>
      <c r="E30" s="19"/>
      <c r="F30" s="19"/>
      <c r="G30" s="19"/>
    </row>
    <row r="31" spans="4:7" ht="12.75">
      <c r="D31" s="8"/>
      <c r="E31" s="19"/>
      <c r="F31" s="19"/>
      <c r="G31" s="19"/>
    </row>
  </sheetData>
  <mergeCells count="7">
    <mergeCell ref="A1:J1"/>
    <mergeCell ref="A6:A7"/>
    <mergeCell ref="A4:J4"/>
    <mergeCell ref="A3:E3"/>
    <mergeCell ref="E6:G6"/>
    <mergeCell ref="B6:D6"/>
    <mergeCell ref="H6:J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E21" sqref="E21"/>
    </sheetView>
  </sheetViews>
  <sheetFormatPr defaultColWidth="9.140625" defaultRowHeight="12.75"/>
  <cols>
    <col min="1" max="1" width="11.28125" style="26" customWidth="1"/>
    <col min="2" max="2" width="13.7109375" style="8" customWidth="1"/>
    <col min="3" max="3" width="10.7109375" style="8" customWidth="1"/>
    <col min="4" max="4" width="6.7109375" style="0" customWidth="1"/>
    <col min="5" max="5" width="10.7109375" style="0" customWidth="1"/>
    <col min="6" max="6" width="6.57421875" style="0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6" ht="12.75">
      <c r="A2" s="87"/>
      <c r="B2" s="87"/>
      <c r="C2" s="87"/>
      <c r="D2" s="87"/>
      <c r="E2" s="87"/>
      <c r="F2" s="87"/>
    </row>
    <row r="3" spans="1:6" ht="12.75">
      <c r="A3" s="21" t="s">
        <v>16</v>
      </c>
      <c r="B3" s="21"/>
      <c r="C3" s="21"/>
      <c r="D3" s="21"/>
      <c r="E3" s="21"/>
      <c r="F3" s="21"/>
    </row>
    <row r="4" spans="1:6" ht="24.75" customHeight="1">
      <c r="A4" s="306" t="s">
        <v>73</v>
      </c>
      <c r="B4" s="307"/>
      <c r="C4" s="307"/>
      <c r="D4" s="307"/>
      <c r="E4" s="307"/>
      <c r="F4" s="307"/>
    </row>
    <row r="5" ht="12.75" customHeight="1"/>
    <row r="6" spans="1:6" ht="12.75">
      <c r="A6" s="30" t="s">
        <v>2</v>
      </c>
      <c r="B6" s="32" t="s">
        <v>3</v>
      </c>
      <c r="C6" s="32" t="s">
        <v>4</v>
      </c>
      <c r="D6" s="76" t="s">
        <v>7</v>
      </c>
      <c r="E6" s="32" t="s">
        <v>6</v>
      </c>
      <c r="F6" s="76" t="s">
        <v>7</v>
      </c>
    </row>
    <row r="7" spans="1:5" ht="6" customHeight="1">
      <c r="A7" s="9"/>
      <c r="B7" s="9"/>
      <c r="C7" s="9"/>
      <c r="D7" s="8"/>
      <c r="E7" s="9"/>
    </row>
    <row r="8" spans="1:8" ht="15" customHeight="1">
      <c r="A8" s="11">
        <v>1992</v>
      </c>
      <c r="B8" s="115">
        <f aca="true" t="shared" si="0" ref="B8:B13">SUM(C8,E8)</f>
        <v>534847</v>
      </c>
      <c r="C8" s="116">
        <v>171048</v>
      </c>
      <c r="D8" s="86">
        <f aca="true" t="shared" si="1" ref="D8:D13">(C8/B8)*100</f>
        <v>31.980734677393723</v>
      </c>
      <c r="E8" s="13">
        <v>363799</v>
      </c>
      <c r="F8" s="83">
        <f aca="true" t="shared" si="2" ref="F8:F13">(E8/B8)*100</f>
        <v>68.01926532260629</v>
      </c>
      <c r="H8" s="103"/>
    </row>
    <row r="9" spans="1:8" ht="15" customHeight="1">
      <c r="A9" s="11">
        <v>1994</v>
      </c>
      <c r="B9" s="115">
        <f t="shared" si="0"/>
        <v>574135</v>
      </c>
      <c r="C9" s="116">
        <v>177453</v>
      </c>
      <c r="D9" s="86">
        <f t="shared" si="1"/>
        <v>30.907887517744086</v>
      </c>
      <c r="E9" s="13">
        <v>396682</v>
      </c>
      <c r="F9" s="83">
        <f t="shared" si="2"/>
        <v>69.09211248225591</v>
      </c>
      <c r="H9" s="103"/>
    </row>
    <row r="10" spans="1:8" ht="15" customHeight="1">
      <c r="A10" s="11">
        <v>1996</v>
      </c>
      <c r="B10" s="115">
        <f t="shared" si="0"/>
        <v>634236</v>
      </c>
      <c r="C10" s="116">
        <v>183513</v>
      </c>
      <c r="D10" s="86">
        <f t="shared" si="1"/>
        <v>28.93449756872836</v>
      </c>
      <c r="E10" s="13">
        <v>450723</v>
      </c>
      <c r="F10" s="83">
        <f t="shared" si="2"/>
        <v>71.06550243127164</v>
      </c>
      <c r="H10" s="103"/>
    </row>
    <row r="11" spans="1:8" ht="15" customHeight="1">
      <c r="A11" s="11">
        <v>1998</v>
      </c>
      <c r="B11" s="115">
        <f t="shared" si="0"/>
        <v>776031</v>
      </c>
      <c r="C11" s="116">
        <v>205725</v>
      </c>
      <c r="D11" s="86">
        <f t="shared" si="1"/>
        <v>26.509894578953674</v>
      </c>
      <c r="E11" s="13">
        <v>570306</v>
      </c>
      <c r="F11" s="83">
        <f t="shared" si="2"/>
        <v>73.49010542104632</v>
      </c>
      <c r="H11" s="103"/>
    </row>
    <row r="12" spans="1:8" ht="15" customHeight="1">
      <c r="A12" s="11">
        <v>2000</v>
      </c>
      <c r="B12" s="115">
        <f t="shared" si="0"/>
        <v>1100224</v>
      </c>
      <c r="C12" s="116">
        <v>237982</v>
      </c>
      <c r="D12" s="86">
        <f t="shared" si="1"/>
        <v>21.630322552498402</v>
      </c>
      <c r="E12" s="13">
        <v>862242</v>
      </c>
      <c r="F12" s="83">
        <f t="shared" si="2"/>
        <v>78.3696774475016</v>
      </c>
      <c r="H12" s="103"/>
    </row>
    <row r="13" spans="1:8" ht="15" customHeight="1">
      <c r="A13" s="11">
        <v>2002</v>
      </c>
      <c r="B13" s="115">
        <f t="shared" si="0"/>
        <v>1590699</v>
      </c>
      <c r="C13" s="13">
        <v>263572</v>
      </c>
      <c r="D13" s="86">
        <f t="shared" si="1"/>
        <v>16.569570987345813</v>
      </c>
      <c r="E13" s="13">
        <v>1327127</v>
      </c>
      <c r="F13" s="83">
        <f t="shared" si="2"/>
        <v>83.43042901265419</v>
      </c>
      <c r="H13" s="103"/>
    </row>
    <row r="14" spans="1:6" ht="6" customHeight="1">
      <c r="A14" s="135"/>
      <c r="B14" s="27"/>
      <c r="C14" s="28"/>
      <c r="D14" s="4"/>
      <c r="E14" s="4"/>
      <c r="F14" s="5"/>
    </row>
    <row r="15" spans="1:5" ht="12.75">
      <c r="A15" s="20" t="s">
        <v>8</v>
      </c>
      <c r="B15" s="125"/>
      <c r="C15" s="125"/>
      <c r="D15" s="8"/>
      <c r="E15" s="8"/>
    </row>
    <row r="16" spans="1:5" ht="12.75">
      <c r="A16" s="8"/>
      <c r="D16" s="8"/>
      <c r="E16" s="8"/>
    </row>
    <row r="17" spans="1:5" ht="12.75">
      <c r="A17" s="8"/>
      <c r="D17" s="8"/>
      <c r="E17" s="8"/>
    </row>
    <row r="18" spans="1:5" ht="12.75">
      <c r="A18" s="8"/>
      <c r="D18" s="8"/>
      <c r="E18" s="8"/>
    </row>
    <row r="19" spans="1:5" ht="12.75">
      <c r="A19" s="8"/>
      <c r="D19" s="8"/>
      <c r="E19" s="8"/>
    </row>
    <row r="20" spans="1:5" ht="12.75">
      <c r="A20" s="8"/>
      <c r="D20" s="8"/>
      <c r="E20" s="8"/>
    </row>
    <row r="21" spans="1:5" ht="12.75">
      <c r="A21" s="96"/>
      <c r="B21" s="120"/>
      <c r="C21" s="120"/>
      <c r="D21" s="8"/>
      <c r="E21" s="8"/>
    </row>
    <row r="22" spans="1:5" ht="12.75">
      <c r="A22" s="33"/>
      <c r="B22" s="121"/>
      <c r="C22" s="121"/>
      <c r="D22" s="8"/>
      <c r="E22" s="8"/>
    </row>
    <row r="23" spans="1:5" ht="12.75">
      <c r="A23" s="33"/>
      <c r="B23" s="121"/>
      <c r="C23" s="121"/>
      <c r="D23" s="8"/>
      <c r="E23" s="8"/>
    </row>
    <row r="24" spans="1:5" ht="12.75">
      <c r="A24" s="33"/>
      <c r="B24" s="121"/>
      <c r="C24" s="121"/>
      <c r="D24" s="8"/>
      <c r="E24" s="8"/>
    </row>
    <row r="25" spans="1:5" ht="12.75">
      <c r="A25" s="33"/>
      <c r="B25" s="121"/>
      <c r="C25" s="121"/>
      <c r="D25" s="8"/>
      <c r="E25" s="8"/>
    </row>
    <row r="26" spans="4:5" ht="12.75">
      <c r="D26" s="8"/>
      <c r="E26" s="8"/>
    </row>
    <row r="27" spans="4:5" ht="12.75">
      <c r="D27" s="8"/>
      <c r="E27" s="8"/>
    </row>
    <row r="28" spans="4:5" ht="12.75">
      <c r="D28" s="8"/>
      <c r="E28" s="8"/>
    </row>
    <row r="29" spans="4:5" ht="12.75">
      <c r="D29" s="8"/>
      <c r="E29" s="8"/>
    </row>
    <row r="30" spans="4:5" ht="12.75">
      <c r="D30" s="8"/>
      <c r="E30" s="8"/>
    </row>
    <row r="31" spans="4:5" ht="12.75">
      <c r="D31" s="8"/>
      <c r="E31" s="8"/>
    </row>
  </sheetData>
  <mergeCells count="2">
    <mergeCell ref="A4:F4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E21" sqref="E21"/>
    </sheetView>
  </sheetViews>
  <sheetFormatPr defaultColWidth="9.140625" defaultRowHeight="12.75"/>
  <cols>
    <col min="2" max="5" width="8.421875" style="0" customWidth="1"/>
    <col min="6" max="6" width="9.28125" style="0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1:7" ht="24.75" customHeight="1">
      <c r="A3" s="306" t="s">
        <v>26</v>
      </c>
      <c r="B3" s="306"/>
      <c r="C3" s="306"/>
      <c r="D3" s="306"/>
      <c r="E3" s="306"/>
      <c r="F3" s="306"/>
      <c r="G3" s="306"/>
    </row>
    <row r="4" spans="1:7" ht="12.75">
      <c r="A4" s="3"/>
      <c r="B4" s="4"/>
      <c r="C4" s="4"/>
      <c r="D4" s="4"/>
      <c r="E4" s="4"/>
      <c r="F4" s="4"/>
      <c r="G4" s="5"/>
    </row>
    <row r="5" spans="1:7" s="25" customFormat="1" ht="12.75">
      <c r="A5" s="3" t="s">
        <v>2</v>
      </c>
      <c r="B5" s="23" t="s">
        <v>3</v>
      </c>
      <c r="C5" s="24" t="s">
        <v>21</v>
      </c>
      <c r="D5" s="23" t="s">
        <v>4</v>
      </c>
      <c r="E5" s="24" t="s">
        <v>21</v>
      </c>
      <c r="F5" s="23" t="s">
        <v>6</v>
      </c>
      <c r="G5" s="24" t="s">
        <v>21</v>
      </c>
    </row>
    <row r="6" spans="1:7" ht="6" customHeight="1">
      <c r="A6" s="17"/>
      <c r="B6" s="17"/>
      <c r="C6" s="17"/>
      <c r="D6" s="17"/>
      <c r="E6" s="17"/>
      <c r="F6" s="17"/>
      <c r="G6" s="8"/>
    </row>
    <row r="7" spans="1:7" ht="15" customHeight="1">
      <c r="A7" s="11">
        <v>1991</v>
      </c>
      <c r="B7" s="12">
        <f>SUM(D7,F7)</f>
        <v>893</v>
      </c>
      <c r="C7" s="14" t="s">
        <v>20</v>
      </c>
      <c r="D7" s="13">
        <v>222</v>
      </c>
      <c r="E7" s="173" t="s">
        <v>20</v>
      </c>
      <c r="F7" s="13">
        <v>671</v>
      </c>
      <c r="G7" s="173" t="s">
        <v>20</v>
      </c>
    </row>
    <row r="8" spans="1:7" ht="15" customHeight="1">
      <c r="A8" s="11">
        <v>1992</v>
      </c>
      <c r="B8" s="12">
        <f aca="true" t="shared" si="0" ref="B8:B18">SUM(D8,F8)</f>
        <v>893</v>
      </c>
      <c r="C8" s="130">
        <f aca="true" t="shared" si="1" ref="C8:C18">(B8/B7-1)*100</f>
        <v>0</v>
      </c>
      <c r="D8" s="13">
        <v>227</v>
      </c>
      <c r="E8" s="134">
        <f aca="true" t="shared" si="2" ref="E8:E18">(D8/D7-1)*100</f>
        <v>2.2522522522522515</v>
      </c>
      <c r="F8" s="13">
        <v>666</v>
      </c>
      <c r="G8" s="134">
        <f aca="true" t="shared" si="3" ref="G8:G18">(F8/F7-1)*100</f>
        <v>-0.7451564828613977</v>
      </c>
    </row>
    <row r="9" spans="1:7" ht="15" customHeight="1">
      <c r="A9" s="11">
        <v>1993</v>
      </c>
      <c r="B9" s="12">
        <f t="shared" si="0"/>
        <v>873</v>
      </c>
      <c r="C9" s="130">
        <f t="shared" si="1"/>
        <v>-2.2396416573348232</v>
      </c>
      <c r="D9" s="13">
        <v>221</v>
      </c>
      <c r="E9" s="134">
        <f t="shared" si="2"/>
        <v>-2.643171806167399</v>
      </c>
      <c r="F9" s="13">
        <v>652</v>
      </c>
      <c r="G9" s="134">
        <f t="shared" si="3"/>
        <v>-2.102102102102099</v>
      </c>
    </row>
    <row r="10" spans="1:7" ht="15" customHeight="1">
      <c r="A10" s="11">
        <v>1994</v>
      </c>
      <c r="B10" s="12">
        <f t="shared" si="0"/>
        <v>851</v>
      </c>
      <c r="C10" s="130">
        <f t="shared" si="1"/>
        <v>-2.5200458190148933</v>
      </c>
      <c r="D10" s="13">
        <v>218</v>
      </c>
      <c r="E10" s="134">
        <f t="shared" si="2"/>
        <v>-1.3574660633484115</v>
      </c>
      <c r="F10" s="13">
        <v>633</v>
      </c>
      <c r="G10" s="134">
        <f t="shared" si="3"/>
        <v>-2.914110429447858</v>
      </c>
    </row>
    <row r="11" spans="1:7" ht="15" customHeight="1">
      <c r="A11" s="11">
        <v>1995</v>
      </c>
      <c r="B11" s="12">
        <f t="shared" si="0"/>
        <v>894</v>
      </c>
      <c r="C11" s="130">
        <f t="shared" si="1"/>
        <v>5.052878965922436</v>
      </c>
      <c r="D11" s="13">
        <v>210</v>
      </c>
      <c r="E11" s="134">
        <f t="shared" si="2"/>
        <v>-3.669724770642202</v>
      </c>
      <c r="F11" s="13">
        <v>684</v>
      </c>
      <c r="G11" s="134">
        <f t="shared" si="3"/>
        <v>8.056872037914697</v>
      </c>
    </row>
    <row r="12" spans="1:7" ht="15" customHeight="1">
      <c r="A12" s="11">
        <v>1996</v>
      </c>
      <c r="B12" s="12">
        <f t="shared" si="0"/>
        <v>922</v>
      </c>
      <c r="C12" s="130">
        <f t="shared" si="1"/>
        <v>3.1319910514541416</v>
      </c>
      <c r="D12" s="13">
        <v>211</v>
      </c>
      <c r="E12" s="134">
        <f t="shared" si="2"/>
        <v>0.4761904761904745</v>
      </c>
      <c r="F12" s="13">
        <v>711</v>
      </c>
      <c r="G12" s="134">
        <f t="shared" si="3"/>
        <v>3.9473684210526327</v>
      </c>
    </row>
    <row r="13" spans="1:7" ht="15" customHeight="1">
      <c r="A13" s="11">
        <v>1997</v>
      </c>
      <c r="B13" s="12">
        <f t="shared" si="0"/>
        <v>900</v>
      </c>
      <c r="C13" s="134">
        <f t="shared" si="1"/>
        <v>-2.386117136659438</v>
      </c>
      <c r="D13" s="13">
        <v>211</v>
      </c>
      <c r="E13" s="134">
        <f t="shared" si="2"/>
        <v>0</v>
      </c>
      <c r="F13" s="13">
        <v>689</v>
      </c>
      <c r="G13" s="134">
        <f t="shared" si="3"/>
        <v>-3.0942334739803123</v>
      </c>
    </row>
    <row r="14" spans="1:7" ht="15" customHeight="1">
      <c r="A14" s="11">
        <v>1998</v>
      </c>
      <c r="B14" s="12">
        <f t="shared" si="0"/>
        <v>973</v>
      </c>
      <c r="C14" s="134">
        <f t="shared" si="1"/>
        <v>8.111111111111114</v>
      </c>
      <c r="D14" s="13">
        <v>209</v>
      </c>
      <c r="E14" s="134">
        <f t="shared" si="2"/>
        <v>-0.9478672985781977</v>
      </c>
      <c r="F14" s="13">
        <v>764</v>
      </c>
      <c r="G14" s="134">
        <f t="shared" si="3"/>
        <v>10.885341074020328</v>
      </c>
    </row>
    <row r="15" spans="1:7" ht="15" customHeight="1">
      <c r="A15" s="11">
        <v>1999</v>
      </c>
      <c r="B15" s="12">
        <f t="shared" si="0"/>
        <v>1097</v>
      </c>
      <c r="C15" s="134">
        <f t="shared" si="1"/>
        <v>12.744090441932165</v>
      </c>
      <c r="D15" s="13">
        <v>192</v>
      </c>
      <c r="E15" s="134">
        <f t="shared" si="2"/>
        <v>-8.133971291866027</v>
      </c>
      <c r="F15" s="13">
        <v>905</v>
      </c>
      <c r="G15" s="134">
        <f t="shared" si="3"/>
        <v>18.45549738219896</v>
      </c>
    </row>
    <row r="16" spans="1:7" ht="15" customHeight="1">
      <c r="A16" s="11">
        <v>2000</v>
      </c>
      <c r="B16" s="12">
        <f t="shared" si="0"/>
        <v>1180</v>
      </c>
      <c r="C16" s="134">
        <f t="shared" si="1"/>
        <v>7.5660893345487645</v>
      </c>
      <c r="D16" s="13">
        <v>176</v>
      </c>
      <c r="E16" s="134">
        <f t="shared" si="2"/>
        <v>-8.333333333333337</v>
      </c>
      <c r="F16" s="13">
        <v>1004</v>
      </c>
      <c r="G16" s="134">
        <f t="shared" si="3"/>
        <v>10.939226519337009</v>
      </c>
    </row>
    <row r="17" spans="1:7" ht="15" customHeight="1">
      <c r="A17" s="11">
        <v>2001</v>
      </c>
      <c r="B17" s="12">
        <f t="shared" si="0"/>
        <v>1391</v>
      </c>
      <c r="C17" s="134">
        <f t="shared" si="1"/>
        <v>17.88135593220339</v>
      </c>
      <c r="D17" s="13">
        <v>183</v>
      </c>
      <c r="E17" s="134">
        <f t="shared" si="2"/>
        <v>3.9772727272727293</v>
      </c>
      <c r="F17" s="13">
        <v>1208</v>
      </c>
      <c r="G17" s="134">
        <f t="shared" si="3"/>
        <v>20.318725099601597</v>
      </c>
    </row>
    <row r="18" spans="1:7" ht="15" customHeight="1">
      <c r="A18" s="11">
        <v>2002</v>
      </c>
      <c r="B18" s="12">
        <f t="shared" si="0"/>
        <v>1637</v>
      </c>
      <c r="C18" s="134">
        <f t="shared" si="1"/>
        <v>17.68511861969806</v>
      </c>
      <c r="D18" s="13">
        <v>195</v>
      </c>
      <c r="E18" s="134">
        <f t="shared" si="2"/>
        <v>6.557377049180335</v>
      </c>
      <c r="F18" s="13">
        <v>1442</v>
      </c>
      <c r="G18" s="134">
        <f t="shared" si="3"/>
        <v>19.37086092715232</v>
      </c>
    </row>
    <row r="19" spans="1:7" ht="6" customHeight="1">
      <c r="A19" s="3"/>
      <c r="B19" s="15"/>
      <c r="C19" s="4"/>
      <c r="D19" s="4"/>
      <c r="E19" s="4"/>
      <c r="F19" s="4"/>
      <c r="G19" s="5"/>
    </row>
    <row r="20" spans="1:6" ht="6" customHeight="1">
      <c r="A20" s="17"/>
      <c r="B20" s="18"/>
      <c r="C20" s="19"/>
      <c r="D20" s="19"/>
      <c r="E20" s="19"/>
      <c r="F20" s="19"/>
    </row>
    <row r="21" spans="1:6" ht="12.75">
      <c r="A21" s="20" t="s">
        <v>8</v>
      </c>
      <c r="B21" s="19"/>
      <c r="C21" s="19"/>
      <c r="D21" s="19"/>
      <c r="E21" s="19"/>
      <c r="F21" s="19"/>
    </row>
    <row r="22" spans="3:5" ht="12.75">
      <c r="C22" s="8"/>
      <c r="D22" s="8"/>
      <c r="E22" s="8"/>
    </row>
    <row r="23" spans="3:5" ht="12.75">
      <c r="C23" s="8"/>
      <c r="D23" s="8"/>
      <c r="E23" s="8"/>
    </row>
    <row r="24" spans="3:5" ht="12.75">
      <c r="C24" s="8"/>
      <c r="D24" s="8"/>
      <c r="E24" s="8"/>
    </row>
    <row r="25" spans="3:5" ht="12.75">
      <c r="C25" s="8"/>
      <c r="D25" s="8"/>
      <c r="E25" s="8"/>
    </row>
    <row r="26" spans="3:5" ht="12.75">
      <c r="C26" s="8"/>
      <c r="D26" s="8"/>
      <c r="E26" s="8"/>
    </row>
    <row r="27" spans="3:5" ht="12.75">
      <c r="C27" s="8"/>
      <c r="D27" s="8"/>
      <c r="E27" s="8"/>
    </row>
    <row r="28" spans="3:5" ht="12.75">
      <c r="C28" s="8"/>
      <c r="D28" s="8"/>
      <c r="E28" s="8"/>
    </row>
    <row r="29" spans="3:5" ht="12.75">
      <c r="C29" s="8"/>
      <c r="D29" s="8"/>
      <c r="E29" s="8"/>
    </row>
    <row r="30" spans="3:5" ht="12.75">
      <c r="C30" s="8"/>
      <c r="D30" s="8"/>
      <c r="E30" s="8"/>
    </row>
    <row r="31" spans="3:5" ht="12.75">
      <c r="C31" s="8"/>
      <c r="D31" s="8"/>
      <c r="E31" s="8"/>
    </row>
  </sheetData>
  <mergeCells count="2">
    <mergeCell ref="A3:G3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E21" sqref="E21"/>
    </sheetView>
  </sheetViews>
  <sheetFormatPr defaultColWidth="9.140625" defaultRowHeight="12.75"/>
  <cols>
    <col min="1" max="1" width="8.7109375" style="26" customWidth="1"/>
    <col min="2" max="3" width="13.7109375" style="8" customWidth="1"/>
  </cols>
  <sheetData>
    <row r="1" spans="1:9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</row>
    <row r="2" spans="1:3" ht="12.75">
      <c r="A2" s="87"/>
      <c r="B2" s="87"/>
      <c r="C2" s="87"/>
    </row>
    <row r="3" spans="1:3" ht="12.75">
      <c r="A3" s="21" t="s">
        <v>16</v>
      </c>
      <c r="B3" s="21"/>
      <c r="C3" s="21"/>
    </row>
    <row r="4" spans="1:6" ht="24.75" customHeight="1">
      <c r="A4" s="306" t="s">
        <v>74</v>
      </c>
      <c r="B4" s="307"/>
      <c r="C4" s="307"/>
      <c r="D4" s="307"/>
      <c r="E4" s="307"/>
      <c r="F4" s="307"/>
    </row>
    <row r="5" ht="12.75" customHeight="1"/>
    <row r="6" spans="1:6" ht="12.75">
      <c r="A6" s="30" t="s">
        <v>2</v>
      </c>
      <c r="B6" s="32" t="s">
        <v>3</v>
      </c>
      <c r="C6" s="32" t="s">
        <v>4</v>
      </c>
      <c r="D6" s="32" t="s">
        <v>5</v>
      </c>
      <c r="E6" s="32" t="s">
        <v>6</v>
      </c>
      <c r="F6" s="32" t="s">
        <v>7</v>
      </c>
    </row>
    <row r="7" spans="1:5" ht="6" customHeight="1">
      <c r="A7" s="9"/>
      <c r="B7" s="9"/>
      <c r="C7" s="9"/>
      <c r="D7" s="9"/>
      <c r="E7" s="9"/>
    </row>
    <row r="8" spans="1:8" ht="15" customHeight="1">
      <c r="A8" s="11">
        <v>1992</v>
      </c>
      <c r="B8" s="12">
        <f aca="true" t="shared" si="0" ref="B8:B13">SUM(C8,E8)</f>
        <v>1836859</v>
      </c>
      <c r="C8" s="13">
        <v>1044861</v>
      </c>
      <c r="D8" s="114">
        <f aca="true" t="shared" si="1" ref="D8:D13">(C8/B8)*100</f>
        <v>56.883026949809434</v>
      </c>
      <c r="E8" s="13">
        <v>791998</v>
      </c>
      <c r="F8" s="83">
        <f aca="true" t="shared" si="2" ref="F8:F13">(E8/B8)*100</f>
        <v>43.11697305019057</v>
      </c>
      <c r="H8" s="103"/>
    </row>
    <row r="9" spans="1:8" ht="15" customHeight="1">
      <c r="A9" s="11">
        <v>1994</v>
      </c>
      <c r="B9" s="12">
        <f t="shared" si="0"/>
        <v>2237023</v>
      </c>
      <c r="C9" s="13">
        <v>1292369</v>
      </c>
      <c r="D9" s="114">
        <f t="shared" si="1"/>
        <v>57.77182442916322</v>
      </c>
      <c r="E9" s="13">
        <v>944654</v>
      </c>
      <c r="F9" s="83">
        <f t="shared" si="2"/>
        <v>42.22817557083678</v>
      </c>
      <c r="H9" s="103"/>
    </row>
    <row r="10" spans="1:8" ht="15" customHeight="1">
      <c r="A10" s="11">
        <v>1996</v>
      </c>
      <c r="B10" s="12">
        <f t="shared" si="0"/>
        <v>2548077</v>
      </c>
      <c r="C10" s="13">
        <v>1384643</v>
      </c>
      <c r="D10" s="114">
        <f t="shared" si="1"/>
        <v>54.34070477462023</v>
      </c>
      <c r="E10" s="13">
        <v>1163434</v>
      </c>
      <c r="F10" s="83">
        <f t="shared" si="2"/>
        <v>45.659295225379765</v>
      </c>
      <c r="H10" s="103"/>
    </row>
    <row r="11" spans="1:8" ht="15" customHeight="1">
      <c r="A11" s="11">
        <v>1998</v>
      </c>
      <c r="B11" s="12">
        <f t="shared" si="0"/>
        <v>2858016</v>
      </c>
      <c r="C11" s="13">
        <v>1591283</v>
      </c>
      <c r="D11" s="114">
        <f t="shared" si="1"/>
        <v>55.67788983686586</v>
      </c>
      <c r="E11" s="13">
        <v>1266733</v>
      </c>
      <c r="F11" s="83">
        <f t="shared" si="2"/>
        <v>44.32211016313415</v>
      </c>
      <c r="H11" s="103"/>
    </row>
    <row r="12" spans="1:8" ht="15" customHeight="1">
      <c r="A12" s="11">
        <v>2000</v>
      </c>
      <c r="B12" s="12">
        <f t="shared" si="0"/>
        <v>3826293</v>
      </c>
      <c r="C12" s="13">
        <v>2140387</v>
      </c>
      <c r="D12" s="114">
        <f t="shared" si="1"/>
        <v>55.93892051654172</v>
      </c>
      <c r="E12" s="13">
        <v>1685906</v>
      </c>
      <c r="F12" s="83">
        <f t="shared" si="2"/>
        <v>44.06107948345827</v>
      </c>
      <c r="H12" s="103"/>
    </row>
    <row r="13" spans="1:8" ht="15" customHeight="1">
      <c r="A13" s="11">
        <v>2002</v>
      </c>
      <c r="B13" s="12">
        <f t="shared" si="0"/>
        <v>4640608</v>
      </c>
      <c r="C13" s="13">
        <v>2491016</v>
      </c>
      <c r="D13" s="114">
        <f t="shared" si="1"/>
        <v>53.67865590026134</v>
      </c>
      <c r="E13" s="13">
        <v>2149592</v>
      </c>
      <c r="F13" s="83">
        <f t="shared" si="2"/>
        <v>46.32134409973865</v>
      </c>
      <c r="H13" s="103"/>
    </row>
    <row r="14" spans="1:6" ht="6" customHeight="1">
      <c r="A14" s="3"/>
      <c r="B14" s="27"/>
      <c r="C14" s="28"/>
      <c r="D14" s="4"/>
      <c r="E14" s="4"/>
      <c r="F14" s="5"/>
    </row>
    <row r="15" spans="1:5" ht="12.75">
      <c r="A15" s="20" t="s">
        <v>8</v>
      </c>
      <c r="B15" s="125"/>
      <c r="C15" s="125"/>
      <c r="D15" s="8"/>
      <c r="E15" s="8"/>
    </row>
    <row r="16" spans="1:5" ht="12.75">
      <c r="A16" s="8"/>
      <c r="D16" s="8"/>
      <c r="E16" s="8"/>
    </row>
    <row r="17" spans="1:5" ht="12.75">
      <c r="A17" s="8"/>
      <c r="D17" s="8"/>
      <c r="E17" s="8"/>
    </row>
    <row r="18" spans="1:5" ht="12.75">
      <c r="A18" s="8"/>
      <c r="D18" s="8"/>
      <c r="E18" s="8"/>
    </row>
    <row r="19" spans="1:5" ht="12.75">
      <c r="A19" s="8"/>
      <c r="D19" s="8"/>
      <c r="E19" s="8"/>
    </row>
    <row r="20" spans="1:5" ht="12.75">
      <c r="A20" s="8"/>
      <c r="D20" s="8"/>
      <c r="E20" s="8"/>
    </row>
    <row r="21" spans="1:5" ht="12.75">
      <c r="A21" s="96"/>
      <c r="B21" s="120"/>
      <c r="C21" s="120"/>
      <c r="D21" s="8"/>
      <c r="E21" s="8"/>
    </row>
    <row r="22" spans="1:5" ht="12.75">
      <c r="A22" s="33"/>
      <c r="B22" s="121"/>
      <c r="C22" s="121"/>
      <c r="D22" s="8"/>
      <c r="E22" s="8"/>
    </row>
    <row r="23" spans="1:5" ht="12.75">
      <c r="A23" s="33"/>
      <c r="B23" s="121"/>
      <c r="C23" s="121"/>
      <c r="D23" s="8"/>
      <c r="E23" s="8"/>
    </row>
    <row r="24" spans="1:5" ht="12.75">
      <c r="A24" s="33"/>
      <c r="B24" s="121"/>
      <c r="C24" s="121"/>
      <c r="D24" s="8"/>
      <c r="E24" s="8"/>
    </row>
    <row r="25" spans="1:5" ht="12.75">
      <c r="A25" s="33"/>
      <c r="B25" s="121"/>
      <c r="C25" s="121"/>
      <c r="D25" s="8"/>
      <c r="E25" s="8"/>
    </row>
    <row r="26" spans="1:5" ht="12.75">
      <c r="A26" s="8"/>
      <c r="D26" s="8"/>
      <c r="E26" s="8"/>
    </row>
    <row r="27" spans="1:5" ht="12.75">
      <c r="A27" s="8"/>
      <c r="D27" s="8"/>
      <c r="E27" s="8"/>
    </row>
    <row r="28" spans="1:5" ht="12.75">
      <c r="A28" s="8"/>
      <c r="D28" s="8"/>
      <c r="E28" s="8"/>
    </row>
    <row r="29" spans="1:5" ht="12.75">
      <c r="A29" s="8"/>
      <c r="D29" s="8"/>
      <c r="E29" s="8"/>
    </row>
    <row r="30" spans="1:5" ht="12.75">
      <c r="A30" s="8"/>
      <c r="D30" s="8"/>
      <c r="E30" s="8"/>
    </row>
    <row r="31" spans="1:5" ht="12.75">
      <c r="A31" s="8"/>
      <c r="D31" s="8"/>
      <c r="E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spans="1:2" ht="12.75">
      <c r="A36" s="8"/>
      <c r="B36" s="26"/>
    </row>
    <row r="37" ht="12.75">
      <c r="A37" s="8"/>
    </row>
    <row r="38" spans="1:3" ht="12.75">
      <c r="A38" s="19"/>
      <c r="B38" s="19"/>
      <c r="C38" s="19"/>
    </row>
    <row r="39" spans="1:3" ht="12.75">
      <c r="A39" s="8"/>
      <c r="B39" s="19"/>
      <c r="C39" s="19"/>
    </row>
    <row r="40" spans="1:3" ht="12.75">
      <c r="A40" s="8"/>
      <c r="B40" s="19"/>
      <c r="C40" s="19"/>
    </row>
    <row r="41" spans="1:3" ht="12.75">
      <c r="A41" s="35"/>
      <c r="B41" s="35"/>
      <c r="C41" s="96"/>
    </row>
    <row r="42" spans="1:3" ht="12.75">
      <c r="A42" s="35"/>
      <c r="B42" s="28"/>
      <c r="C42" s="96"/>
    </row>
    <row r="43" spans="1:3" ht="12.75">
      <c r="A43" s="35"/>
      <c r="B43" s="35"/>
      <c r="C43" s="96"/>
    </row>
    <row r="44" spans="1:3" ht="12.75">
      <c r="A44" s="35"/>
      <c r="B44" s="28"/>
      <c r="C44" s="96"/>
    </row>
    <row r="45" spans="1:3" ht="12.75">
      <c r="A45" s="35"/>
      <c r="B45" s="19"/>
      <c r="C45" s="96"/>
    </row>
    <row r="46" spans="1:3" ht="12.75">
      <c r="A46" s="8"/>
      <c r="B46" s="19"/>
      <c r="C46" s="19"/>
    </row>
    <row r="47" spans="1:3" ht="12.75">
      <c r="A47" s="8"/>
      <c r="B47" s="19"/>
      <c r="C47" s="19"/>
    </row>
    <row r="48" spans="1:3" ht="12.75">
      <c r="A48" s="8"/>
      <c r="B48" s="19"/>
      <c r="C48" s="19"/>
    </row>
    <row r="49" spans="1:3" ht="12.75">
      <c r="A49" s="8"/>
      <c r="B49" s="19"/>
      <c r="C49" s="19"/>
    </row>
    <row r="50" spans="1:3" ht="12.75">
      <c r="A50" s="8"/>
      <c r="B50" s="19"/>
      <c r="C50" s="19"/>
    </row>
    <row r="51" spans="1:3" ht="12.75">
      <c r="A51" s="8"/>
      <c r="B51" s="19"/>
      <c r="C51" s="19"/>
    </row>
    <row r="52" spans="1:3" ht="12.75">
      <c r="A52" s="8"/>
      <c r="B52" s="19"/>
      <c r="C52" s="19"/>
    </row>
  </sheetData>
  <mergeCells count="2">
    <mergeCell ref="A4:F4"/>
    <mergeCell ref="A1:I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E21" sqref="E21"/>
    </sheetView>
  </sheetViews>
  <sheetFormatPr defaultColWidth="9.140625" defaultRowHeight="12.75"/>
  <cols>
    <col min="1" max="1" width="8.7109375" style="26" customWidth="1"/>
    <col min="2" max="4" width="13.7109375" style="8" customWidth="1"/>
  </cols>
  <sheetData>
    <row r="1" spans="1:9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</row>
    <row r="2" spans="1:4" ht="12.75">
      <c r="A2" s="87"/>
      <c r="B2" s="87"/>
      <c r="C2" s="87"/>
      <c r="D2" s="87"/>
    </row>
    <row r="3" spans="1:4" ht="12.75">
      <c r="A3" s="21" t="s">
        <v>16</v>
      </c>
      <c r="B3" s="21"/>
      <c r="C3" s="21"/>
      <c r="D3" s="21"/>
    </row>
    <row r="4" spans="1:4" ht="24.75" customHeight="1">
      <c r="A4" s="307" t="s">
        <v>75</v>
      </c>
      <c r="B4" s="307"/>
      <c r="C4" s="307"/>
      <c r="D4" s="307"/>
    </row>
    <row r="5" ht="12.75" customHeight="1"/>
    <row r="6" spans="1:4" ht="12.75">
      <c r="A6" s="30" t="s">
        <v>2</v>
      </c>
      <c r="B6" s="32" t="s">
        <v>3</v>
      </c>
      <c r="C6" s="32" t="s">
        <v>4</v>
      </c>
      <c r="D6" s="32" t="s">
        <v>6</v>
      </c>
    </row>
    <row r="7" spans="1:4" ht="6" customHeight="1">
      <c r="A7" s="9"/>
      <c r="B7" s="9"/>
      <c r="C7" s="9"/>
      <c r="D7" s="9"/>
    </row>
    <row r="8" spans="1:4" ht="15" customHeight="1">
      <c r="A8" s="11">
        <v>1992</v>
      </c>
      <c r="B8" s="101">
        <f>'InscVest-par'!B8/'vagaVest-par'!B8</f>
        <v>3.434363472170546</v>
      </c>
      <c r="C8" s="102">
        <f>'InscVest-par'!C8/'vagaVest-par'!C8</f>
        <v>6.108583555493195</v>
      </c>
      <c r="D8" s="102">
        <f>'InscVest-par'!E8/'vagaVest-par'!E8</f>
        <v>2.1770208274349296</v>
      </c>
    </row>
    <row r="9" spans="1:4" ht="15" customHeight="1">
      <c r="A9" s="11">
        <v>1994</v>
      </c>
      <c r="B9" s="101">
        <f>'InscVest-par'!B9/'vagaVest-par'!B9</f>
        <v>3.8963362275423026</v>
      </c>
      <c r="C9" s="102">
        <f>'InscVest-par'!C9/'vagaVest-par'!C9</f>
        <v>7.282880537381729</v>
      </c>
      <c r="D9" s="102">
        <f>'InscVest-par'!E9/'vagaVest-par'!E9</f>
        <v>2.381388618591214</v>
      </c>
    </row>
    <row r="10" spans="1:4" ht="15" customHeight="1">
      <c r="A10" s="11">
        <v>1996</v>
      </c>
      <c r="B10" s="101">
        <f>'InscVest-par'!B10/'vagaVest-par'!B10</f>
        <v>4.0175534028342765</v>
      </c>
      <c r="C10" s="102">
        <f>'InscVest-par'!C10/'vagaVest-par'!C10</f>
        <v>7.5452038820138085</v>
      </c>
      <c r="D10" s="102">
        <f>'InscVest-par'!E10/'vagaVest-par'!E10</f>
        <v>2.5812616618188997</v>
      </c>
    </row>
    <row r="11" spans="1:4" ht="15" customHeight="1">
      <c r="A11" s="11">
        <v>1998</v>
      </c>
      <c r="B11" s="101">
        <f>'InscVest-par'!B11/'vagaVest-par'!B11</f>
        <v>3.6828631845892756</v>
      </c>
      <c r="C11" s="102">
        <f>'InscVest-par'!C11/'vagaVest-par'!C11</f>
        <v>7.735000607607243</v>
      </c>
      <c r="D11" s="102">
        <f>'InscVest-par'!E11/'vagaVest-par'!E11</f>
        <v>2.221146191693582</v>
      </c>
    </row>
    <row r="12" spans="1:4" ht="15" customHeight="1">
      <c r="A12" s="11">
        <v>2000</v>
      </c>
      <c r="B12" s="101">
        <f>'InscVest-par'!B12/'vagaVest-par'!B12</f>
        <v>3.477739987493456</v>
      </c>
      <c r="C12" s="102">
        <f>'InscVest-par'!C12/'vagaVest-par'!C12</f>
        <v>8.993902900219345</v>
      </c>
      <c r="D12" s="102">
        <f>'InscVest-par'!E12/'vagaVest-par'!E12</f>
        <v>1.9552585005137768</v>
      </c>
    </row>
    <row r="13" spans="1:4" ht="15" customHeight="1">
      <c r="A13" s="11">
        <v>2002</v>
      </c>
      <c r="B13" s="101">
        <f>'InscVest-par'!B13/'vagaVest-par'!B13</f>
        <v>2.9173388554339947</v>
      </c>
      <c r="C13" s="102">
        <f>'InscVest-par'!C13/'vagaVest-par'!C13</f>
        <v>9.450988724143688</v>
      </c>
      <c r="D13" s="102">
        <f>'InscVest-par'!E13/'vagaVest-par'!E13</f>
        <v>1.6197334542963862</v>
      </c>
    </row>
    <row r="14" spans="1:5" ht="6" customHeight="1">
      <c r="A14" s="3"/>
      <c r="B14" s="27"/>
      <c r="C14" s="28"/>
      <c r="D14" s="28"/>
      <c r="E14" s="8"/>
    </row>
    <row r="15" spans="1:5" ht="12.75">
      <c r="A15" s="20" t="s">
        <v>8</v>
      </c>
      <c r="B15" s="125"/>
      <c r="C15" s="125"/>
      <c r="D15" s="125"/>
      <c r="E15" s="8"/>
    </row>
    <row r="16" spans="1:5" ht="12.75">
      <c r="A16" s="8"/>
      <c r="E16" s="8"/>
    </row>
    <row r="17" spans="1:5" ht="12.75">
      <c r="A17" s="8"/>
      <c r="E17" s="8"/>
    </row>
    <row r="18" spans="1:5" ht="12.75">
      <c r="A18" s="8"/>
      <c r="E18" s="8"/>
    </row>
    <row r="19" spans="1:5" ht="12.75">
      <c r="A19" s="8"/>
      <c r="E19" s="8"/>
    </row>
    <row r="20" spans="1:5" ht="12.75">
      <c r="A20" s="8"/>
      <c r="E20" s="8"/>
    </row>
    <row r="21" spans="1:5" ht="12.75">
      <c r="A21" s="96"/>
      <c r="B21" s="120"/>
      <c r="C21" s="120"/>
      <c r="D21" s="120"/>
      <c r="E21" s="8"/>
    </row>
    <row r="22" spans="1:5" ht="12.75">
      <c r="A22" s="33"/>
      <c r="B22" s="121"/>
      <c r="C22" s="121"/>
      <c r="D22" s="121"/>
      <c r="E22" s="8"/>
    </row>
    <row r="23" spans="1:5" ht="12.75">
      <c r="A23" s="33"/>
      <c r="B23" s="121"/>
      <c r="C23" s="121"/>
      <c r="D23" s="121"/>
      <c r="E23" s="8"/>
    </row>
    <row r="24" spans="1:5" ht="12.75">
      <c r="A24" s="33"/>
      <c r="B24" s="121"/>
      <c r="C24" s="121"/>
      <c r="D24" s="121"/>
      <c r="E24" s="8"/>
    </row>
    <row r="25" spans="1:5" ht="12.75">
      <c r="A25" s="33"/>
      <c r="B25" s="121"/>
      <c r="C25" s="121"/>
      <c r="D25" s="121"/>
      <c r="E25" s="8"/>
    </row>
    <row r="26" spans="1:5" ht="12.75">
      <c r="A26" s="8"/>
      <c r="E26" s="8"/>
    </row>
    <row r="27" spans="1:5" ht="12.75">
      <c r="A27" s="8"/>
      <c r="E27" s="8"/>
    </row>
    <row r="28" spans="1:5" ht="12.75">
      <c r="A28" s="8"/>
      <c r="E28" s="8"/>
    </row>
    <row r="29" spans="1:5" ht="12.75">
      <c r="A29" s="8"/>
      <c r="E29" s="8"/>
    </row>
    <row r="30" spans="1:5" ht="12.75">
      <c r="A30" s="8"/>
      <c r="E30" s="8"/>
    </row>
    <row r="31" spans="1:5" ht="12.75">
      <c r="A31" s="8"/>
      <c r="E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spans="1:3" ht="12.75">
      <c r="A36" s="8"/>
      <c r="B36" s="26"/>
      <c r="C36" s="26"/>
    </row>
    <row r="37" ht="12.75">
      <c r="A37" s="8"/>
    </row>
    <row r="38" spans="1:4" ht="12.75">
      <c r="A38" s="19"/>
      <c r="B38" s="19"/>
      <c r="C38" s="19"/>
      <c r="D38" s="19"/>
    </row>
    <row r="39" spans="1:4" ht="12.75">
      <c r="A39" s="8"/>
      <c r="B39" s="19"/>
      <c r="C39" s="19"/>
      <c r="D39" s="19"/>
    </row>
    <row r="40" spans="1:4" ht="12.75">
      <c r="A40" s="8"/>
      <c r="B40" s="19"/>
      <c r="C40" s="19"/>
      <c r="D40" s="19"/>
    </row>
    <row r="41" spans="1:4" ht="12.75">
      <c r="A41" s="35"/>
      <c r="B41" s="35"/>
      <c r="C41" s="35"/>
      <c r="D41" s="96"/>
    </row>
    <row r="42" spans="1:4" ht="12.75">
      <c r="A42" s="35"/>
      <c r="B42" s="28"/>
      <c r="C42" s="28"/>
      <c r="D42" s="96"/>
    </row>
    <row r="43" spans="1:4" ht="12.75">
      <c r="A43" s="35"/>
      <c r="B43" s="35"/>
      <c r="C43" s="35"/>
      <c r="D43" s="96"/>
    </row>
    <row r="44" spans="1:4" ht="12.75">
      <c r="A44" s="35"/>
      <c r="B44" s="28"/>
      <c r="C44" s="28"/>
      <c r="D44" s="96"/>
    </row>
    <row r="45" spans="1:4" ht="12.75">
      <c r="A45" s="35"/>
      <c r="B45" s="19"/>
      <c r="C45" s="19"/>
      <c r="D45" s="96"/>
    </row>
    <row r="46" spans="1:4" ht="12.75">
      <c r="A46" s="8"/>
      <c r="B46" s="19"/>
      <c r="C46" s="19"/>
      <c r="D46" s="19"/>
    </row>
    <row r="47" spans="1:4" ht="12.75">
      <c r="A47" s="8"/>
      <c r="B47" s="19"/>
      <c r="C47" s="19"/>
      <c r="D47" s="19"/>
    </row>
    <row r="48" spans="1:4" ht="12.75">
      <c r="A48" s="8"/>
      <c r="B48" s="19"/>
      <c r="C48" s="19"/>
      <c r="D48" s="19"/>
    </row>
    <row r="49" spans="1:4" ht="12.75">
      <c r="A49" s="8"/>
      <c r="B49" s="19"/>
      <c r="C49" s="19"/>
      <c r="D49" s="19"/>
    </row>
    <row r="50" spans="1:4" ht="12.75">
      <c r="A50" s="8"/>
      <c r="B50" s="19"/>
      <c r="C50" s="19"/>
      <c r="D50" s="19"/>
    </row>
    <row r="51" spans="1:4" ht="12.75">
      <c r="A51" s="8"/>
      <c r="B51" s="19"/>
      <c r="C51" s="19"/>
      <c r="D51" s="19"/>
    </row>
    <row r="52" spans="1:4" ht="12.75">
      <c r="A52" s="8"/>
      <c r="B52" s="19"/>
      <c r="C52" s="19"/>
      <c r="D52" s="19"/>
    </row>
  </sheetData>
  <mergeCells count="2">
    <mergeCell ref="A4:D4"/>
    <mergeCell ref="A1:I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rowBreaks count="1" manualBreakCount="1">
    <brk id="42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E21" sqref="E21"/>
    </sheetView>
  </sheetViews>
  <sheetFormatPr defaultColWidth="9.140625" defaultRowHeight="12.75"/>
  <cols>
    <col min="1" max="1" width="10.7109375" style="26" customWidth="1"/>
    <col min="2" max="2" width="9.7109375" style="8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6" ht="12.75">
      <c r="A2" s="87"/>
      <c r="B2" s="87"/>
      <c r="C2" s="87"/>
      <c r="D2" s="87"/>
      <c r="E2" s="87"/>
      <c r="F2" s="87"/>
    </row>
    <row r="3" spans="1:6" ht="12.75">
      <c r="A3" s="285" t="s">
        <v>16</v>
      </c>
      <c r="B3" s="285"/>
      <c r="C3" s="285"/>
      <c r="D3" s="285"/>
      <c r="E3" s="285"/>
      <c r="F3" s="285"/>
    </row>
    <row r="4" spans="1:6" ht="24.75" customHeight="1">
      <c r="A4" s="307" t="s">
        <v>195</v>
      </c>
      <c r="B4" s="307"/>
      <c r="C4" s="307"/>
      <c r="D4" s="307"/>
      <c r="E4" s="307"/>
      <c r="F4" s="307"/>
    </row>
    <row r="6" spans="1:6" s="84" customFormat="1" ht="15" customHeight="1">
      <c r="A6" s="30" t="s">
        <v>2</v>
      </c>
      <c r="B6" s="32" t="s">
        <v>3</v>
      </c>
      <c r="C6" s="32" t="s">
        <v>4</v>
      </c>
      <c r="D6" s="76" t="s">
        <v>7</v>
      </c>
      <c r="E6" s="32" t="s">
        <v>6</v>
      </c>
      <c r="F6" s="76" t="s">
        <v>7</v>
      </c>
    </row>
    <row r="7" spans="1:2" ht="6" customHeight="1">
      <c r="A7" s="17"/>
      <c r="B7" s="17"/>
    </row>
    <row r="8" spans="1:6" ht="15" customHeight="1">
      <c r="A8" s="11">
        <v>1992</v>
      </c>
      <c r="B8" s="12">
        <f aca="true" t="shared" si="0" ref="B8:B13">SUM(C8,E8)</f>
        <v>410910</v>
      </c>
      <c r="C8" s="13">
        <v>149726</v>
      </c>
      <c r="D8" s="134">
        <f aca="true" t="shared" si="1" ref="D8:D13">(C8/B8)*100</f>
        <v>36.43766274853375</v>
      </c>
      <c r="E8" s="13">
        <v>261184</v>
      </c>
      <c r="F8" s="134">
        <f aca="true" t="shared" si="2" ref="F8:F13">(E8/B8)*100</f>
        <v>63.56233725146626</v>
      </c>
    </row>
    <row r="9" spans="1:6" ht="15" customHeight="1">
      <c r="A9" s="11">
        <v>1994</v>
      </c>
      <c r="B9" s="12">
        <f t="shared" si="0"/>
        <v>463240</v>
      </c>
      <c r="C9" s="13">
        <v>159786</v>
      </c>
      <c r="D9" s="134">
        <f t="shared" si="1"/>
        <v>34.49313530783179</v>
      </c>
      <c r="E9" s="13">
        <v>303454</v>
      </c>
      <c r="F9" s="134">
        <f t="shared" si="2"/>
        <v>65.50686469216821</v>
      </c>
    </row>
    <row r="10" spans="1:6" ht="15" customHeight="1">
      <c r="A10" s="11">
        <v>1996</v>
      </c>
      <c r="B10" s="12">
        <f t="shared" si="0"/>
        <v>513842</v>
      </c>
      <c r="C10" s="13">
        <v>166494</v>
      </c>
      <c r="D10" s="134">
        <f t="shared" si="1"/>
        <v>32.401788876736425</v>
      </c>
      <c r="E10" s="13">
        <v>347348</v>
      </c>
      <c r="F10" s="134">
        <f t="shared" si="2"/>
        <v>67.59821112326357</v>
      </c>
    </row>
    <row r="11" spans="1:6" ht="15" customHeight="1">
      <c r="A11" s="11">
        <v>1998</v>
      </c>
      <c r="B11" s="12">
        <f t="shared" si="0"/>
        <v>651353</v>
      </c>
      <c r="C11" s="13">
        <v>196365</v>
      </c>
      <c r="D11" s="134">
        <f t="shared" si="1"/>
        <v>30.147247345141576</v>
      </c>
      <c r="E11" s="13">
        <v>454988</v>
      </c>
      <c r="F11" s="134">
        <f t="shared" si="2"/>
        <v>69.85275265485843</v>
      </c>
    </row>
    <row r="12" spans="1:6" ht="15" customHeight="1">
      <c r="A12" s="11">
        <v>2000</v>
      </c>
      <c r="B12" s="12">
        <f t="shared" si="0"/>
        <v>829706</v>
      </c>
      <c r="C12" s="13">
        <v>227157</v>
      </c>
      <c r="D12" s="134">
        <f t="shared" si="1"/>
        <v>27.378011006308256</v>
      </c>
      <c r="E12" s="13">
        <v>602549</v>
      </c>
      <c r="F12" s="134">
        <f t="shared" si="2"/>
        <v>72.62198899369174</v>
      </c>
    </row>
    <row r="13" spans="1:6" ht="15" customHeight="1">
      <c r="A13" s="11">
        <v>2002</v>
      </c>
      <c r="B13" s="12">
        <f t="shared" si="0"/>
        <v>1095686</v>
      </c>
      <c r="C13" s="13">
        <v>251066</v>
      </c>
      <c r="D13" s="134">
        <f t="shared" si="1"/>
        <v>22.914046542531345</v>
      </c>
      <c r="E13" s="13">
        <v>844620</v>
      </c>
      <c r="F13" s="134">
        <f t="shared" si="2"/>
        <v>77.08595345746866</v>
      </c>
    </row>
    <row r="14" spans="1:6" ht="6" customHeight="1">
      <c r="A14" s="3"/>
      <c r="B14" s="27"/>
      <c r="C14" s="4"/>
      <c r="D14" s="4"/>
      <c r="E14" s="4"/>
      <c r="F14" s="5"/>
    </row>
    <row r="15" spans="2:5" ht="3.75" customHeight="1">
      <c r="B15" s="125"/>
      <c r="C15" s="8"/>
      <c r="D15" s="8"/>
      <c r="E15" s="8"/>
    </row>
    <row r="16" spans="1:5" ht="12.75">
      <c r="A16" s="20" t="s">
        <v>8</v>
      </c>
      <c r="C16" s="8"/>
      <c r="D16" s="8"/>
      <c r="E16" s="8"/>
    </row>
    <row r="17" spans="1:5" ht="12.75">
      <c r="A17" s="8"/>
      <c r="C17" s="8"/>
      <c r="D17" s="8"/>
      <c r="E17" s="8"/>
    </row>
    <row r="18" spans="1:5" ht="12.75">
      <c r="A18" s="8"/>
      <c r="C18" s="8"/>
      <c r="D18" s="8"/>
      <c r="E18" s="8"/>
    </row>
    <row r="19" spans="1:5" ht="12.75">
      <c r="A19" s="8"/>
      <c r="C19" s="8"/>
      <c r="D19" s="8"/>
      <c r="E19" s="8"/>
    </row>
    <row r="20" spans="1:5" ht="12.75">
      <c r="A20" s="8"/>
      <c r="C20" s="8"/>
      <c r="D20" s="8"/>
      <c r="E20" s="8"/>
    </row>
    <row r="21" spans="1:5" ht="12.75">
      <c r="A21" s="8"/>
      <c r="C21" s="8"/>
      <c r="D21" s="8"/>
      <c r="E21" s="8"/>
    </row>
    <row r="22" spans="1:5" ht="12.75">
      <c r="A22" s="8"/>
      <c r="C22" s="8"/>
      <c r="D22" s="8"/>
      <c r="E22" s="8"/>
    </row>
    <row r="23" spans="1:5" ht="12.75">
      <c r="A23" s="8"/>
      <c r="C23" s="8"/>
      <c r="D23" s="8"/>
      <c r="E23" s="8"/>
    </row>
    <row r="24" spans="1:5" ht="12.75">
      <c r="A24" s="96"/>
      <c r="B24" s="120"/>
      <c r="C24" s="8"/>
      <c r="D24" s="8"/>
      <c r="E24" s="8"/>
    </row>
    <row r="25" spans="1:5" ht="12.75">
      <c r="A25" s="33"/>
      <c r="B25" s="121"/>
      <c r="C25" s="8"/>
      <c r="D25" s="8"/>
      <c r="E25" s="8"/>
    </row>
    <row r="26" spans="1:5" ht="12.75">
      <c r="A26" s="33"/>
      <c r="B26" s="121"/>
      <c r="C26" s="8"/>
      <c r="D26" s="8"/>
      <c r="E26" s="8"/>
    </row>
    <row r="27" spans="1:5" ht="12.75">
      <c r="A27" s="33"/>
      <c r="B27" s="121"/>
      <c r="C27" s="8"/>
      <c r="D27" s="8"/>
      <c r="E27" s="8"/>
    </row>
    <row r="28" spans="1:5" ht="12.75">
      <c r="A28" s="33"/>
      <c r="B28" s="121"/>
      <c r="C28" s="8"/>
      <c r="D28" s="8"/>
      <c r="E28" s="8"/>
    </row>
    <row r="29" spans="1:5" ht="12.75">
      <c r="A29" s="8"/>
      <c r="C29" s="8"/>
      <c r="D29" s="8"/>
      <c r="E29" s="8"/>
    </row>
    <row r="30" spans="1:5" ht="12.75">
      <c r="A30" s="8"/>
      <c r="C30" s="8"/>
      <c r="D30" s="8"/>
      <c r="E30" s="8"/>
    </row>
    <row r="31" spans="1:5" ht="12.75">
      <c r="A31" s="8"/>
      <c r="C31" s="8"/>
      <c r="D31" s="8"/>
      <c r="E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spans="1:2" ht="12.75">
      <c r="A36" s="8"/>
      <c r="B36" s="26"/>
    </row>
    <row r="37" ht="12.75">
      <c r="A37" s="8"/>
    </row>
    <row r="38" spans="1:2" ht="12.75">
      <c r="A38" s="19"/>
      <c r="B38" s="19"/>
    </row>
    <row r="39" spans="1:2" ht="12.75">
      <c r="A39" s="8"/>
      <c r="B39" s="19"/>
    </row>
    <row r="40" spans="1:2" ht="12.75">
      <c r="A40" s="8"/>
      <c r="B40" s="19"/>
    </row>
    <row r="41" spans="1:2" ht="12.75">
      <c r="A41" s="35"/>
      <c r="B41" s="35"/>
    </row>
    <row r="42" spans="1:2" ht="12.75">
      <c r="A42" s="35"/>
      <c r="B42" s="28"/>
    </row>
    <row r="43" spans="1:2" ht="12.75">
      <c r="A43" s="35"/>
      <c r="B43" s="35"/>
    </row>
    <row r="44" spans="1:2" ht="12.75">
      <c r="A44" s="35"/>
      <c r="B44" s="28"/>
    </row>
    <row r="45" spans="1:2" ht="12.75">
      <c r="A45" s="35"/>
      <c r="B45" s="19"/>
    </row>
    <row r="46" spans="1:2" ht="12.75">
      <c r="A46" s="8"/>
      <c r="B46" s="19"/>
    </row>
    <row r="47" spans="1:2" ht="12.75">
      <c r="A47" s="8"/>
      <c r="B47" s="19"/>
    </row>
    <row r="48" spans="1:2" ht="12.75">
      <c r="A48" s="8"/>
      <c r="B48" s="19"/>
    </row>
    <row r="49" spans="1:2" ht="12.75">
      <c r="A49" s="8"/>
      <c r="B49" s="19"/>
    </row>
    <row r="50" spans="1:2" ht="12.75">
      <c r="A50" s="8"/>
      <c r="B50" s="19"/>
    </row>
    <row r="51" spans="1:2" ht="12.75">
      <c r="A51" s="8"/>
      <c r="B51" s="19"/>
    </row>
    <row r="52" spans="1:2" ht="12.75">
      <c r="A52" s="8"/>
      <c r="B52" s="19"/>
    </row>
  </sheetData>
  <mergeCells count="3">
    <mergeCell ref="A3:F3"/>
    <mergeCell ref="A4:F4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3">
      <selection activeCell="J12" sqref="J12"/>
    </sheetView>
  </sheetViews>
  <sheetFormatPr defaultColWidth="9.140625" defaultRowHeight="12.75"/>
  <cols>
    <col min="1" max="1" width="7.140625" style="0" customWidth="1"/>
    <col min="2" max="2" width="14.28125" style="39" customWidth="1"/>
    <col min="3" max="3" width="11.7109375" style="39" customWidth="1"/>
    <col min="4" max="4" width="8.7109375" style="39" customWidth="1"/>
    <col min="5" max="5" width="11.7109375" style="39" customWidth="1"/>
    <col min="6" max="6" width="9.8515625" style="0" customWidth="1"/>
    <col min="7" max="7" width="11.7109375" style="0" customWidth="1"/>
    <col min="8" max="8" width="9.421875" style="0" customWidth="1"/>
  </cols>
  <sheetData>
    <row r="1" spans="1:16" ht="1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247"/>
      <c r="K1" s="156"/>
      <c r="L1" s="156">
        <v>2000</v>
      </c>
      <c r="M1" s="156"/>
      <c r="N1" s="156"/>
      <c r="O1" s="156">
        <v>2002</v>
      </c>
      <c r="P1" s="156"/>
    </row>
    <row r="2" spans="1:16" ht="12.75">
      <c r="A2" s="184"/>
      <c r="B2" s="184"/>
      <c r="C2" s="184"/>
      <c r="D2" s="184"/>
      <c r="E2" s="184"/>
      <c r="K2" s="155">
        <v>2000</v>
      </c>
      <c r="L2" s="155" t="s">
        <v>84</v>
      </c>
      <c r="M2" s="155" t="s">
        <v>6</v>
      </c>
      <c r="N2" s="155"/>
      <c r="O2" s="155" t="s">
        <v>84</v>
      </c>
      <c r="P2" s="155" t="s">
        <v>6</v>
      </c>
    </row>
    <row r="3" spans="1:16" ht="24.75" customHeight="1">
      <c r="A3" s="332" t="s">
        <v>185</v>
      </c>
      <c r="B3" s="332"/>
      <c r="C3" s="332"/>
      <c r="D3" s="332"/>
      <c r="E3" s="332"/>
      <c r="F3" s="332"/>
      <c r="G3" s="332"/>
      <c r="H3" s="332"/>
      <c r="K3" s="58" t="s">
        <v>85</v>
      </c>
      <c r="L3" s="202">
        <v>11.552425377421356</v>
      </c>
      <c r="M3" s="202">
        <v>13.90110968248313</v>
      </c>
      <c r="N3" s="203" t="s">
        <v>85</v>
      </c>
      <c r="O3" s="205">
        <v>15.205678717918303</v>
      </c>
      <c r="P3" s="205">
        <v>12.702616482132347</v>
      </c>
    </row>
    <row r="4" spans="2:16" ht="12.75">
      <c r="B4" s="186"/>
      <c r="C4" s="186"/>
      <c r="D4" s="186"/>
      <c r="E4" s="186"/>
      <c r="K4" s="58" t="s">
        <v>86</v>
      </c>
      <c r="L4" s="202">
        <v>56.721202233507206</v>
      </c>
      <c r="M4" s="202">
        <v>48.573781750396314</v>
      </c>
      <c r="N4" s="203" t="s">
        <v>86</v>
      </c>
      <c r="O4" s="205">
        <v>50.84437840638793</v>
      </c>
      <c r="P4" s="205">
        <v>47.87093414884118</v>
      </c>
    </row>
    <row r="5" spans="1:16" ht="12.75">
      <c r="A5" s="328" t="s">
        <v>2</v>
      </c>
      <c r="B5" s="326" t="s">
        <v>87</v>
      </c>
      <c r="C5" s="330" t="s">
        <v>88</v>
      </c>
      <c r="D5" s="331"/>
      <c r="E5" s="331"/>
      <c r="F5" s="331"/>
      <c r="G5" s="331"/>
      <c r="H5" s="331"/>
      <c r="K5" s="58" t="s">
        <v>89</v>
      </c>
      <c r="L5" s="202">
        <v>13.87401671300658</v>
      </c>
      <c r="M5" s="202">
        <v>16.56429600483324</v>
      </c>
      <c r="N5" s="203" t="s">
        <v>89</v>
      </c>
      <c r="O5" s="205">
        <v>13.80129481760802</v>
      </c>
      <c r="P5" s="205">
        <v>17.020701212077878</v>
      </c>
    </row>
    <row r="6" spans="1:16" ht="12.75">
      <c r="A6" s="329"/>
      <c r="B6" s="327"/>
      <c r="C6" s="199" t="s">
        <v>3</v>
      </c>
      <c r="D6" s="199" t="s">
        <v>7</v>
      </c>
      <c r="E6" s="199" t="s">
        <v>4</v>
      </c>
      <c r="F6" s="199" t="s">
        <v>7</v>
      </c>
      <c r="G6" s="200" t="s">
        <v>6</v>
      </c>
      <c r="H6" s="200" t="s">
        <v>7</v>
      </c>
      <c r="K6" s="58" t="s">
        <v>90</v>
      </c>
      <c r="L6" s="202">
        <v>8.137441883621714</v>
      </c>
      <c r="M6" s="202">
        <v>9.348519820922343</v>
      </c>
      <c r="N6" s="203" t="s">
        <v>90</v>
      </c>
      <c r="O6" s="205">
        <v>8.253994019116352</v>
      </c>
      <c r="P6" s="205">
        <v>9.620444165763704</v>
      </c>
    </row>
    <row r="7" spans="1:16" ht="3.75" customHeight="1">
      <c r="A7" s="187"/>
      <c r="B7" s="187"/>
      <c r="C7" s="188"/>
      <c r="D7" s="188"/>
      <c r="E7" s="188"/>
      <c r="F7" s="188"/>
      <c r="G7" s="188"/>
      <c r="H7" s="188"/>
      <c r="K7" s="58" t="s">
        <v>91</v>
      </c>
      <c r="L7" s="202">
        <v>5.189304288548297</v>
      </c>
      <c r="M7" s="202">
        <v>5.999333880687187</v>
      </c>
      <c r="N7" s="203" t="s">
        <v>91</v>
      </c>
      <c r="O7" s="205">
        <v>5.6562427814230505</v>
      </c>
      <c r="P7" s="205">
        <v>6.3556626276293615</v>
      </c>
    </row>
    <row r="8" spans="1:16" ht="12.75">
      <c r="A8" s="169">
        <v>2000</v>
      </c>
      <c r="B8" s="189" t="s">
        <v>92</v>
      </c>
      <c r="C8" s="253">
        <f aca="true" t="shared" si="0" ref="C8:C13">SUM(E8:G8)</f>
        <v>1035850</v>
      </c>
      <c r="D8" s="168">
        <f>SUM(D9:D14)</f>
        <v>99.99956310184835</v>
      </c>
      <c r="E8" s="136">
        <v>261114</v>
      </c>
      <c r="F8" s="168">
        <f>SUM(F9:F14)</f>
        <v>100.00000000000001</v>
      </c>
      <c r="G8" s="136">
        <v>774636</v>
      </c>
      <c r="H8" s="168">
        <f>SUM(H9:H14)</f>
        <v>100.00000000000001</v>
      </c>
      <c r="K8" s="58" t="s">
        <v>95</v>
      </c>
      <c r="L8" s="202">
        <v>4.5256095038948505</v>
      </c>
      <c r="M8" s="202">
        <v>5.612958860677789</v>
      </c>
      <c r="N8" s="203" t="s">
        <v>93</v>
      </c>
      <c r="O8" s="205">
        <v>6.238411257546339</v>
      </c>
      <c r="P8" s="205">
        <v>6.429641363555525</v>
      </c>
    </row>
    <row r="9" spans="2:16" ht="12.75">
      <c r="B9" s="190" t="s">
        <v>85</v>
      </c>
      <c r="C9" s="279">
        <f t="shared" si="0"/>
        <v>137859.55242537742</v>
      </c>
      <c r="D9" s="198">
        <f>(C9/C8)*100</f>
        <v>13.3088335594321</v>
      </c>
      <c r="E9" s="191">
        <v>30165</v>
      </c>
      <c r="F9" s="198">
        <f>(E9/E8)*100</f>
        <v>11.552425377421356</v>
      </c>
      <c r="G9" s="191">
        <v>107683</v>
      </c>
      <c r="H9" s="198">
        <f>(G9/G8)*100</f>
        <v>13.90110968248313</v>
      </c>
      <c r="K9" s="58"/>
      <c r="L9" s="202"/>
      <c r="M9" s="202"/>
      <c r="N9" s="203"/>
      <c r="O9" s="205"/>
      <c r="P9" s="205"/>
    </row>
    <row r="10" spans="2:18" ht="12.75">
      <c r="B10" s="190" t="s">
        <v>86</v>
      </c>
      <c r="C10" s="279">
        <f t="shared" si="0"/>
        <v>524433.7212022336</v>
      </c>
      <c r="D10" s="198">
        <f>(C10/C8)*100</f>
        <v>50.628345919026266</v>
      </c>
      <c r="E10" s="191">
        <v>148107</v>
      </c>
      <c r="F10" s="198">
        <f>(E10/E8)*100</f>
        <v>56.721202233507206</v>
      </c>
      <c r="G10" s="191">
        <v>376270</v>
      </c>
      <c r="H10" s="198">
        <f>(G10/G8)*100</f>
        <v>48.573781750396314</v>
      </c>
      <c r="K10" s="156"/>
      <c r="L10" s="156"/>
      <c r="M10" s="203"/>
      <c r="N10" s="205"/>
      <c r="O10" s="205"/>
      <c r="P10" s="203"/>
      <c r="Q10" s="185"/>
      <c r="R10" s="185"/>
    </row>
    <row r="11" spans="2:8" ht="12.75">
      <c r="B11" s="190" t="s">
        <v>89</v>
      </c>
      <c r="C11" s="279">
        <f t="shared" si="0"/>
        <v>164553.874016713</v>
      </c>
      <c r="D11" s="198">
        <f>(C11/C8)*100</f>
        <v>15.885878651997201</v>
      </c>
      <c r="E11" s="191">
        <v>36227</v>
      </c>
      <c r="F11" s="198">
        <f>(E11/E8)*100</f>
        <v>13.87401671300658</v>
      </c>
      <c r="G11" s="191">
        <v>128313</v>
      </c>
      <c r="H11" s="198">
        <f>(G11/G8)*100</f>
        <v>16.56429600483324</v>
      </c>
    </row>
    <row r="12" spans="2:8" ht="12.75">
      <c r="B12" s="190" t="s">
        <v>90</v>
      </c>
      <c r="C12" s="279">
        <f t="shared" si="0"/>
        <v>93673.13744188362</v>
      </c>
      <c r="D12" s="198">
        <f>(C12/C8)*100</f>
        <v>9.043117965138158</v>
      </c>
      <c r="E12" s="191">
        <v>21248</v>
      </c>
      <c r="F12" s="198">
        <f>(E12/E8)*100</f>
        <v>8.137441883621714</v>
      </c>
      <c r="G12" s="191">
        <v>72417</v>
      </c>
      <c r="H12" s="198">
        <f>(G12/G8)*100</f>
        <v>9.348519820922343</v>
      </c>
    </row>
    <row r="13" spans="2:8" ht="12.75">
      <c r="B13" s="190" t="s">
        <v>91</v>
      </c>
      <c r="C13" s="279">
        <f t="shared" si="0"/>
        <v>60028.18930428855</v>
      </c>
      <c r="D13" s="198">
        <f>(C13/C8)*100</f>
        <v>5.795065820754795</v>
      </c>
      <c r="E13" s="191">
        <v>13550</v>
      </c>
      <c r="F13" s="198">
        <f>(E13/E8)*100</f>
        <v>5.189304288548297</v>
      </c>
      <c r="G13" s="191">
        <v>46473</v>
      </c>
      <c r="H13" s="198">
        <f>(G13/G8)*100</f>
        <v>5.999333880687187</v>
      </c>
    </row>
    <row r="14" spans="2:8" ht="12.75">
      <c r="B14" s="190" t="s">
        <v>95</v>
      </c>
      <c r="C14" s="279">
        <v>55297</v>
      </c>
      <c r="D14" s="198">
        <f>(C14/C8)*100</f>
        <v>5.338321185499831</v>
      </c>
      <c r="E14" s="191">
        <v>11817</v>
      </c>
      <c r="F14" s="198">
        <f>(E14/E8)*100</f>
        <v>4.5256095038948505</v>
      </c>
      <c r="G14" s="191">
        <v>43480</v>
      </c>
      <c r="H14" s="198">
        <f>(G14/G8)*100</f>
        <v>5.612958860677789</v>
      </c>
    </row>
    <row r="15" spans="2:8" ht="3.75" customHeight="1">
      <c r="B15" s="190"/>
      <c r="C15" s="279"/>
      <c r="D15" s="191"/>
      <c r="E15" s="191"/>
      <c r="F15" s="191"/>
      <c r="G15" s="191"/>
      <c r="H15" s="191"/>
    </row>
    <row r="16" spans="1:9" ht="12.75">
      <c r="A16" s="169">
        <v>2002</v>
      </c>
      <c r="B16" s="189" t="s">
        <v>92</v>
      </c>
      <c r="C16" s="253">
        <f>C17+C18+C19+C20+C21+C22</f>
        <v>1411208</v>
      </c>
      <c r="D16" s="168">
        <f>SUM(D17:D22)</f>
        <v>100</v>
      </c>
      <c r="E16" s="136">
        <v>320354</v>
      </c>
      <c r="F16" s="168">
        <f>SUM(F17:F22)</f>
        <v>100</v>
      </c>
      <c r="G16" s="136">
        <v>1090854</v>
      </c>
      <c r="H16" s="168">
        <f>SUM(H17:H22)</f>
        <v>100</v>
      </c>
      <c r="I16" s="103"/>
    </row>
    <row r="17" spans="2:9" ht="12.75">
      <c r="B17" s="190" t="s">
        <v>85</v>
      </c>
      <c r="C17" s="279">
        <v>187279</v>
      </c>
      <c r="D17" s="198">
        <f>(C17/C16)*100</f>
        <v>13.27082896355463</v>
      </c>
      <c r="E17" s="191">
        <v>48712</v>
      </c>
      <c r="F17" s="198">
        <f>(E17/E16)*100</f>
        <v>15.205678717918303</v>
      </c>
      <c r="G17" s="191">
        <v>138567</v>
      </c>
      <c r="H17" s="198">
        <f>(G17/G16)*100</f>
        <v>12.702616482132347</v>
      </c>
      <c r="I17" s="103"/>
    </row>
    <row r="18" spans="2:9" ht="12.75">
      <c r="B18" s="190" t="s">
        <v>86</v>
      </c>
      <c r="C18" s="279">
        <v>685084</v>
      </c>
      <c r="D18" s="198">
        <f>(C18/C16)*100</f>
        <v>48.545926610393366</v>
      </c>
      <c r="E18" s="191">
        <v>162882</v>
      </c>
      <c r="F18" s="198">
        <f>(E18/E16)*100</f>
        <v>50.84437840638793</v>
      </c>
      <c r="G18" s="191">
        <v>522202</v>
      </c>
      <c r="H18" s="198">
        <f>(G18/G16)*100</f>
        <v>47.87093414884118</v>
      </c>
      <c r="I18" s="103"/>
    </row>
    <row r="19" spans="2:9" ht="12.75">
      <c r="B19" s="190" t="s">
        <v>89</v>
      </c>
      <c r="C19" s="279">
        <v>229884</v>
      </c>
      <c r="D19" s="198">
        <f>(C19/C16)*100</f>
        <v>16.289873640172107</v>
      </c>
      <c r="E19" s="191">
        <v>44213</v>
      </c>
      <c r="F19" s="198">
        <f>(E19/E16)*100</f>
        <v>13.80129481760802</v>
      </c>
      <c r="G19" s="191">
        <v>185671</v>
      </c>
      <c r="H19" s="198">
        <f>(G19/G16)*100</f>
        <v>17.020701212077878</v>
      </c>
      <c r="I19" s="103"/>
    </row>
    <row r="20" spans="2:9" ht="12.75">
      <c r="B20" s="190" t="s">
        <v>90</v>
      </c>
      <c r="C20" s="279">
        <v>131387</v>
      </c>
      <c r="D20" s="198">
        <f>(C20/C16)*100</f>
        <v>9.310250508783964</v>
      </c>
      <c r="E20" s="191">
        <v>26442</v>
      </c>
      <c r="F20" s="198">
        <f>(E20/E16)*100</f>
        <v>8.253994019116352</v>
      </c>
      <c r="G20" s="191">
        <v>104945</v>
      </c>
      <c r="H20" s="198">
        <f>(G20/G16)*100</f>
        <v>9.620444165763704</v>
      </c>
      <c r="I20" s="103"/>
    </row>
    <row r="21" spans="2:9" ht="12.75">
      <c r="B21" s="190" t="s">
        <v>91</v>
      </c>
      <c r="C21" s="279">
        <v>87451</v>
      </c>
      <c r="D21" s="198">
        <f>(C21/C16)*100</f>
        <v>6.196889473415683</v>
      </c>
      <c r="E21" s="191">
        <v>18120</v>
      </c>
      <c r="F21" s="198">
        <f>(E21/E16)*100</f>
        <v>5.6562427814230505</v>
      </c>
      <c r="G21" s="191">
        <v>69331</v>
      </c>
      <c r="H21" s="198">
        <f>(G21/G16)*100</f>
        <v>6.3556626276293615</v>
      </c>
      <c r="I21" s="103"/>
    </row>
    <row r="22" spans="2:9" ht="12.75">
      <c r="B22" s="190" t="s">
        <v>95</v>
      </c>
      <c r="C22" s="279">
        <v>90123</v>
      </c>
      <c r="D22" s="198">
        <f>(C22/C16)*100</f>
        <v>6.3862308036802515</v>
      </c>
      <c r="E22" s="191">
        <v>19985</v>
      </c>
      <c r="F22" s="198">
        <f>(E22/E16)*100</f>
        <v>6.238411257546339</v>
      </c>
      <c r="G22" s="191">
        <v>70138</v>
      </c>
      <c r="H22" s="198">
        <f>(G22/G16)*100</f>
        <v>6.429641363555525</v>
      </c>
      <c r="I22" s="103"/>
    </row>
    <row r="23" spans="1:8" ht="3.75" customHeight="1">
      <c r="A23" s="5"/>
      <c r="B23" s="192"/>
      <c r="C23" s="149"/>
      <c r="D23" s="149"/>
      <c r="E23" s="149"/>
      <c r="F23" s="201"/>
      <c r="G23" s="5"/>
      <c r="H23" s="201"/>
    </row>
    <row r="24" spans="3:5" ht="3.75" customHeight="1">
      <c r="C24" s="137"/>
      <c r="D24" s="137"/>
      <c r="E24" s="137"/>
    </row>
    <row r="25" spans="1:5" ht="12.75">
      <c r="A25" s="20" t="s">
        <v>8</v>
      </c>
      <c r="C25" s="137"/>
      <c r="D25" s="137"/>
      <c r="E25" s="137"/>
    </row>
    <row r="26" spans="3:5" ht="12.75">
      <c r="C26" s="137"/>
      <c r="D26" s="137"/>
      <c r="E26" s="137"/>
    </row>
    <row r="27" spans="3:5" ht="12.75">
      <c r="C27" s="137"/>
      <c r="D27" s="137"/>
      <c r="E27" s="137"/>
    </row>
    <row r="28" spans="3:5" ht="12.75">
      <c r="C28" s="137"/>
      <c r="D28" s="137"/>
      <c r="E28" s="137"/>
    </row>
    <row r="29" spans="3:5" ht="12.75">
      <c r="C29" s="137"/>
      <c r="D29" s="137"/>
      <c r="E29" s="137"/>
    </row>
    <row r="30" spans="3:5" ht="12.75">
      <c r="C30" s="137"/>
      <c r="D30" s="137"/>
      <c r="E30" s="137"/>
    </row>
    <row r="31" spans="3:5" ht="12.75">
      <c r="C31" s="137"/>
      <c r="D31" s="137"/>
      <c r="E31" s="137"/>
    </row>
  </sheetData>
  <mergeCells count="5">
    <mergeCell ref="A1:I1"/>
    <mergeCell ref="B5:B6"/>
    <mergeCell ref="A5:A6"/>
    <mergeCell ref="C5:H5"/>
    <mergeCell ref="A3:H3"/>
  </mergeCells>
  <printOptions/>
  <pageMargins left="0.3937007874015748" right="0.3937007874015748" top="0.5905511811023623" bottom="0.3149606299212598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21" sqref="E21"/>
    </sheetView>
  </sheetViews>
  <sheetFormatPr defaultColWidth="9.140625" defaultRowHeight="12.75"/>
  <cols>
    <col min="1" max="1" width="11.7109375" style="0" customWidth="1"/>
    <col min="2" max="2" width="10.57421875" style="0" customWidth="1"/>
    <col min="5" max="5" width="12.140625" style="0" bestFit="1" customWidth="1"/>
    <col min="6" max="6" width="12.57421875" style="0" customWidth="1"/>
  </cols>
  <sheetData>
    <row r="1" spans="1:9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</row>
    <row r="3" spans="1:6" ht="24.75" customHeight="1">
      <c r="A3" s="306" t="s">
        <v>94</v>
      </c>
      <c r="B3" s="306"/>
      <c r="C3" s="306"/>
      <c r="D3" s="306"/>
      <c r="E3" s="306"/>
      <c r="F3" s="306"/>
    </row>
    <row r="5" spans="1:6" ht="12.75">
      <c r="A5" s="197" t="s">
        <v>2</v>
      </c>
      <c r="B5" s="196" t="s">
        <v>3</v>
      </c>
      <c r="C5" s="196" t="s">
        <v>4</v>
      </c>
      <c r="D5" s="196" t="s">
        <v>7</v>
      </c>
      <c r="E5" s="196" t="s">
        <v>6</v>
      </c>
      <c r="F5" s="32" t="s">
        <v>7</v>
      </c>
    </row>
    <row r="6" spans="1:6" ht="3.75" customHeight="1">
      <c r="A6" s="60"/>
      <c r="B6" s="60"/>
      <c r="C6" s="60"/>
      <c r="D6" s="60"/>
      <c r="E6" s="60"/>
      <c r="F6" s="60"/>
    </row>
    <row r="7" spans="1:6" ht="15" customHeight="1">
      <c r="A7" s="45">
        <v>1992</v>
      </c>
      <c r="B7" s="12">
        <f>SUM(C7,E7)</f>
        <v>147059</v>
      </c>
      <c r="C7" s="56">
        <v>79716</v>
      </c>
      <c r="D7" s="57">
        <f aca="true" t="shared" si="0" ref="D7:D12">(C7/B7)*100</f>
        <v>54.20681495182206</v>
      </c>
      <c r="E7" s="56">
        <v>67343</v>
      </c>
      <c r="F7" s="57">
        <f aca="true" t="shared" si="1" ref="F7:F12">E7/B7*100</f>
        <v>45.79318504817794</v>
      </c>
    </row>
    <row r="8" spans="1:6" ht="15" customHeight="1">
      <c r="A8" s="45">
        <v>1994</v>
      </c>
      <c r="B8" s="12">
        <f>SUM(C8,E8)</f>
        <v>155776</v>
      </c>
      <c r="C8" s="56">
        <v>84050</v>
      </c>
      <c r="D8" s="57">
        <f t="shared" si="0"/>
        <v>53.955679950698446</v>
      </c>
      <c r="E8" s="56">
        <v>71726</v>
      </c>
      <c r="F8" s="57">
        <f t="shared" si="1"/>
        <v>46.04432004930156</v>
      </c>
    </row>
    <row r="9" spans="1:6" ht="15" customHeight="1">
      <c r="A9" s="45">
        <v>1996</v>
      </c>
      <c r="B9" s="12">
        <f>SUM(C9,E9)</f>
        <v>164118</v>
      </c>
      <c r="C9" s="56">
        <v>84363</v>
      </c>
      <c r="D9" s="57">
        <f t="shared" si="0"/>
        <v>51.40386794867108</v>
      </c>
      <c r="E9" s="56">
        <v>79755</v>
      </c>
      <c r="F9" s="57">
        <f t="shared" si="1"/>
        <v>48.59613205132892</v>
      </c>
    </row>
    <row r="10" spans="1:6" ht="15" customHeight="1">
      <c r="A10" s="45">
        <v>1998</v>
      </c>
      <c r="B10" s="12">
        <f>SUM(C10,E10)</f>
        <v>174289</v>
      </c>
      <c r="C10" s="56">
        <v>90093</v>
      </c>
      <c r="D10" s="57">
        <f t="shared" si="0"/>
        <v>51.6917304018039</v>
      </c>
      <c r="E10" s="60">
        <v>84196</v>
      </c>
      <c r="F10" s="57">
        <f t="shared" si="1"/>
        <v>48.308269598196105</v>
      </c>
    </row>
    <row r="11" spans="1:6" ht="15" customHeight="1">
      <c r="A11" s="45">
        <v>2000</v>
      </c>
      <c r="B11" s="12">
        <f>SUM(C11,E11)</f>
        <v>197712</v>
      </c>
      <c r="C11" s="56">
        <v>88154</v>
      </c>
      <c r="D11" s="57">
        <f t="shared" si="0"/>
        <v>44.58707615116938</v>
      </c>
      <c r="E11" s="60">
        <v>109558</v>
      </c>
      <c r="F11" s="57">
        <f t="shared" si="1"/>
        <v>55.41292384883062</v>
      </c>
    </row>
    <row r="12" spans="1:6" ht="15" customHeight="1">
      <c r="A12" s="45">
        <v>2002</v>
      </c>
      <c r="B12" s="12">
        <v>242475</v>
      </c>
      <c r="C12" s="56">
        <v>92215</v>
      </c>
      <c r="D12" s="57">
        <f t="shared" si="0"/>
        <v>38.03072481699144</v>
      </c>
      <c r="E12" s="56">
        <v>150260</v>
      </c>
      <c r="F12" s="57">
        <f t="shared" si="1"/>
        <v>61.969275183008556</v>
      </c>
    </row>
    <row r="13" spans="1:6" ht="3.75" customHeight="1">
      <c r="A13" s="5"/>
      <c r="B13" s="5"/>
      <c r="C13" s="5"/>
      <c r="D13" s="5"/>
      <c r="E13" s="5"/>
      <c r="F13" s="5"/>
    </row>
    <row r="14" spans="3:5" ht="3.75" customHeight="1">
      <c r="C14" s="8"/>
      <c r="D14" s="8"/>
      <c r="E14" s="8"/>
    </row>
    <row r="15" spans="1:5" ht="12.75">
      <c r="A15" s="20" t="s">
        <v>8</v>
      </c>
      <c r="C15" s="8"/>
      <c r="D15" s="8"/>
      <c r="E15" s="8"/>
    </row>
    <row r="16" spans="3:5" ht="12.75">
      <c r="C16" s="8"/>
      <c r="D16" s="8"/>
      <c r="E16" s="8"/>
    </row>
    <row r="17" spans="3:5" ht="12.75">
      <c r="C17" s="8"/>
      <c r="D17" s="8"/>
      <c r="E17" s="8"/>
    </row>
    <row r="18" spans="3:5" ht="12.75">
      <c r="C18" s="8"/>
      <c r="D18" s="8"/>
      <c r="E18" s="8"/>
    </row>
    <row r="19" spans="3:5" ht="12.75">
      <c r="C19" s="8"/>
      <c r="D19" s="8"/>
      <c r="E19" s="8"/>
    </row>
    <row r="20" spans="3:5" ht="12.75">
      <c r="C20" s="8"/>
      <c r="D20" s="8"/>
      <c r="E20" s="8"/>
    </row>
    <row r="21" spans="3:5" ht="12.75">
      <c r="C21" s="8"/>
      <c r="D21" s="8"/>
      <c r="E21" s="8"/>
    </row>
    <row r="22" spans="3:5" ht="12.75">
      <c r="C22" s="8"/>
      <c r="D22" s="8"/>
      <c r="E22" s="8"/>
    </row>
    <row r="23" spans="3:5" ht="12.75">
      <c r="C23" s="8"/>
      <c r="D23" s="8"/>
      <c r="E23" s="8"/>
    </row>
    <row r="24" spans="3:5" ht="12.75">
      <c r="C24" s="8"/>
      <c r="D24" s="8"/>
      <c r="E24" s="8"/>
    </row>
    <row r="25" spans="3:5" ht="12.75">
      <c r="C25" s="8"/>
      <c r="D25" s="8"/>
      <c r="E25" s="8"/>
    </row>
    <row r="26" spans="3:5" ht="12.75">
      <c r="C26" s="8"/>
      <c r="D26" s="8"/>
      <c r="E26" s="8"/>
    </row>
    <row r="27" spans="3:5" ht="12.75">
      <c r="C27" s="8"/>
      <c r="D27" s="8"/>
      <c r="E27" s="8"/>
    </row>
    <row r="28" spans="3:5" ht="12.75">
      <c r="C28" s="8"/>
      <c r="D28" s="8"/>
      <c r="E28" s="8"/>
    </row>
    <row r="29" spans="3:5" ht="12.75">
      <c r="C29" s="8"/>
      <c r="D29" s="8"/>
      <c r="E29" s="8"/>
    </row>
    <row r="30" spans="3:5" ht="12.75">
      <c r="C30" s="8"/>
      <c r="D30" s="8"/>
      <c r="E30" s="8"/>
    </row>
    <row r="31" spans="3:5" ht="12.75">
      <c r="C31" s="8"/>
      <c r="D31" s="8"/>
      <c r="E31" s="8"/>
    </row>
  </sheetData>
  <mergeCells count="2">
    <mergeCell ref="A3:F3"/>
    <mergeCell ref="A1:I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E21" sqref="E21"/>
    </sheetView>
  </sheetViews>
  <sheetFormatPr defaultColWidth="9.140625" defaultRowHeight="12.75"/>
  <cols>
    <col min="1" max="1" width="9.421875" style="26" customWidth="1"/>
    <col min="2" max="2" width="10.8515625" style="0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1:6" ht="24.75" customHeight="1">
      <c r="A3" s="306" t="s">
        <v>17</v>
      </c>
      <c r="B3" s="307"/>
      <c r="C3" s="307"/>
      <c r="D3" s="307"/>
      <c r="E3" s="307"/>
      <c r="F3" s="307"/>
    </row>
    <row r="5" spans="1:6" s="8" customFormat="1" ht="12.75">
      <c r="A5" s="30" t="s">
        <v>2</v>
      </c>
      <c r="B5" s="31" t="s">
        <v>3</v>
      </c>
      <c r="C5" s="31" t="s">
        <v>4</v>
      </c>
      <c r="D5" s="32" t="s">
        <v>7</v>
      </c>
      <c r="E5" s="31" t="s">
        <v>6</v>
      </c>
      <c r="F5" s="32" t="s">
        <v>7</v>
      </c>
    </row>
    <row r="6" spans="1:6" ht="5.25" customHeight="1">
      <c r="A6" s="9"/>
      <c r="B6" s="10"/>
      <c r="C6" s="10"/>
      <c r="D6" s="10"/>
      <c r="E6" s="10"/>
      <c r="F6" s="10"/>
    </row>
    <row r="7" spans="1:6" ht="15" customHeight="1">
      <c r="A7" s="11">
        <v>1991</v>
      </c>
      <c r="B7" s="12">
        <f>SUM(C7,E7)</f>
        <v>133135</v>
      </c>
      <c r="C7" s="13">
        <v>72123</v>
      </c>
      <c r="D7" s="14">
        <v>54.17283208773049</v>
      </c>
      <c r="E7" s="13">
        <v>61012</v>
      </c>
      <c r="F7" s="14">
        <v>45.8271679122695</v>
      </c>
    </row>
    <row r="8" spans="1:6" ht="15" customHeight="1">
      <c r="A8" s="11">
        <v>1992</v>
      </c>
      <c r="B8" s="12">
        <f aca="true" t="shared" si="0" ref="B8:B18">SUM(C8,E8)</f>
        <v>134403</v>
      </c>
      <c r="C8" s="13">
        <v>72242</v>
      </c>
      <c r="D8" s="14">
        <v>53.75028831201685</v>
      </c>
      <c r="E8" s="13">
        <v>62161</v>
      </c>
      <c r="F8" s="14">
        <v>46.24971168798315</v>
      </c>
    </row>
    <row r="9" spans="1:6" ht="15" customHeight="1">
      <c r="A9" s="11">
        <v>1993</v>
      </c>
      <c r="B9" s="12">
        <f t="shared" si="0"/>
        <v>137156</v>
      </c>
      <c r="C9" s="13">
        <v>72594</v>
      </c>
      <c r="D9" s="14">
        <v>52.92805272828021</v>
      </c>
      <c r="E9" s="13">
        <v>64562</v>
      </c>
      <c r="F9" s="14">
        <v>47.07194727171979</v>
      </c>
    </row>
    <row r="10" spans="1:6" ht="15" customHeight="1">
      <c r="A10" s="11">
        <v>1994</v>
      </c>
      <c r="B10" s="12">
        <f t="shared" si="0"/>
        <v>141482</v>
      </c>
      <c r="C10" s="13">
        <v>75285</v>
      </c>
      <c r="D10" s="14">
        <v>53.21171597800427</v>
      </c>
      <c r="E10" s="13">
        <v>66197</v>
      </c>
      <c r="F10" s="14">
        <v>46.78828402199573</v>
      </c>
    </row>
    <row r="11" spans="1:6" ht="15" customHeight="1">
      <c r="A11" s="11">
        <v>1995</v>
      </c>
      <c r="B11" s="12">
        <f t="shared" si="0"/>
        <v>145290</v>
      </c>
      <c r="C11" s="13">
        <v>76268</v>
      </c>
      <c r="D11" s="14">
        <v>52.49363342280955</v>
      </c>
      <c r="E11" s="13">
        <v>69022</v>
      </c>
      <c r="F11" s="14">
        <v>47.50636657719045</v>
      </c>
    </row>
    <row r="12" spans="1:6" ht="15" customHeight="1">
      <c r="A12" s="11">
        <v>1996</v>
      </c>
      <c r="B12" s="12">
        <f t="shared" si="0"/>
        <v>148320</v>
      </c>
      <c r="C12" s="13">
        <v>74666</v>
      </c>
      <c r="D12" s="14">
        <v>50.34115426105718</v>
      </c>
      <c r="E12" s="13">
        <v>73654</v>
      </c>
      <c r="F12" s="14">
        <v>49.65884573894282</v>
      </c>
    </row>
    <row r="13" spans="1:6" ht="15" customHeight="1">
      <c r="A13" s="11">
        <v>1997</v>
      </c>
      <c r="B13" s="12">
        <f t="shared" si="0"/>
        <v>165964</v>
      </c>
      <c r="C13" s="13">
        <v>84591</v>
      </c>
      <c r="D13" s="14">
        <v>53.21171597800427</v>
      </c>
      <c r="E13" s="13">
        <v>81373</v>
      </c>
      <c r="F13" s="14">
        <v>46.78828402199573</v>
      </c>
    </row>
    <row r="14" spans="1:6" ht="15" customHeight="1">
      <c r="A14" s="11">
        <v>1998</v>
      </c>
      <c r="B14" s="12">
        <f t="shared" si="0"/>
        <v>165122</v>
      </c>
      <c r="C14" s="13">
        <v>83738</v>
      </c>
      <c r="D14" s="14">
        <v>50.712806288683524</v>
      </c>
      <c r="E14" s="13">
        <v>81384</v>
      </c>
      <c r="F14" s="14">
        <v>49.287193711316476</v>
      </c>
    </row>
    <row r="15" spans="1:6" ht="15" customHeight="1">
      <c r="A15" s="11">
        <v>1999</v>
      </c>
      <c r="B15" s="12">
        <f t="shared" si="0"/>
        <v>173836</v>
      </c>
      <c r="C15" s="13">
        <v>80883</v>
      </c>
      <c r="D15" s="14">
        <v>46.528337053314615</v>
      </c>
      <c r="E15" s="13">
        <v>92953</v>
      </c>
      <c r="F15" s="14">
        <v>53.471662946685385</v>
      </c>
    </row>
    <row r="16" spans="1:6" ht="15" customHeight="1">
      <c r="A16" s="11">
        <v>2000</v>
      </c>
      <c r="B16" s="12">
        <f t="shared" si="0"/>
        <v>183194</v>
      </c>
      <c r="C16" s="13">
        <v>78712</v>
      </c>
      <c r="D16" s="14">
        <v>42.966472701071</v>
      </c>
      <c r="E16" s="13">
        <v>104482</v>
      </c>
      <c r="F16" s="14">
        <v>57.033527298929</v>
      </c>
    </row>
    <row r="17" spans="1:6" ht="15" customHeight="1">
      <c r="A17" s="11">
        <v>2001</v>
      </c>
      <c r="B17" s="12">
        <f t="shared" si="0"/>
        <v>204106</v>
      </c>
      <c r="C17" s="13">
        <v>81300</v>
      </c>
      <c r="D17" s="14">
        <v>39.83224403006281</v>
      </c>
      <c r="E17" s="13">
        <v>122806</v>
      </c>
      <c r="F17" s="14">
        <v>60.16775596993719</v>
      </c>
    </row>
    <row r="18" spans="1:6" ht="15" customHeight="1">
      <c r="A18" s="11">
        <v>2002</v>
      </c>
      <c r="B18" s="12">
        <f t="shared" si="0"/>
        <v>227844</v>
      </c>
      <c r="C18" s="13">
        <v>84006</v>
      </c>
      <c r="D18" s="14">
        <v>36.86996365934586</v>
      </c>
      <c r="E18" s="13">
        <v>143838</v>
      </c>
      <c r="F18" s="14">
        <v>63.13003634065413</v>
      </c>
    </row>
    <row r="19" spans="1:6" ht="5.25" customHeight="1">
      <c r="A19" s="33"/>
      <c r="B19" s="5"/>
      <c r="C19" s="4"/>
      <c r="D19" s="4"/>
      <c r="E19" s="4"/>
      <c r="F19" s="5"/>
    </row>
    <row r="20" spans="1:5" ht="5.25" customHeight="1">
      <c r="A20" s="34"/>
      <c r="C20" s="8"/>
      <c r="D20" s="8"/>
      <c r="E20" s="8"/>
    </row>
    <row r="21" spans="1:5" ht="12.75">
      <c r="A21" s="20" t="s">
        <v>8</v>
      </c>
      <c r="C21" s="8"/>
      <c r="D21" s="8"/>
      <c r="E21" s="8"/>
    </row>
    <row r="22" spans="3:5" ht="12.75">
      <c r="C22" s="8"/>
      <c r="D22" s="8"/>
      <c r="E22" s="8"/>
    </row>
    <row r="23" spans="3:5" ht="12.75">
      <c r="C23" s="8"/>
      <c r="D23" s="8"/>
      <c r="E23" s="8"/>
    </row>
    <row r="24" spans="3:5" ht="12.75">
      <c r="C24" s="8"/>
      <c r="D24" s="8"/>
      <c r="E24" s="8"/>
    </row>
    <row r="25" spans="3:5" ht="12.75">
      <c r="C25" s="8"/>
      <c r="D25" s="8"/>
      <c r="E25" s="8"/>
    </row>
    <row r="26" spans="3:5" ht="12.75">
      <c r="C26" s="8"/>
      <c r="D26" s="8"/>
      <c r="E26" s="8"/>
    </row>
    <row r="27" spans="3:5" ht="12.75">
      <c r="C27" s="8"/>
      <c r="D27" s="8"/>
      <c r="E27" s="8"/>
    </row>
    <row r="28" spans="3:5" ht="12.75">
      <c r="C28" s="8"/>
      <c r="D28" s="8"/>
      <c r="E28" s="8"/>
    </row>
    <row r="29" spans="3:5" ht="12.75">
      <c r="C29" s="8"/>
      <c r="D29" s="8"/>
      <c r="E29" s="8"/>
    </row>
    <row r="30" spans="3:5" ht="12.75">
      <c r="C30" s="8"/>
      <c r="D30" s="8"/>
      <c r="E30" s="8"/>
    </row>
    <row r="31" spans="3:5" ht="12.75">
      <c r="C31" s="8"/>
      <c r="D31" s="8"/>
      <c r="E31" s="8"/>
    </row>
    <row r="37" ht="12.75">
      <c r="A37" s="8"/>
    </row>
    <row r="38" ht="12.75">
      <c r="A38" s="19"/>
    </row>
    <row r="39" ht="12.75">
      <c r="A39" s="8"/>
    </row>
    <row r="40" ht="12.75">
      <c r="A40" s="8"/>
    </row>
    <row r="41" ht="12.75">
      <c r="A41" s="35"/>
    </row>
    <row r="42" ht="12.75">
      <c r="A42" s="35"/>
    </row>
    <row r="43" ht="12.75">
      <c r="A43" s="35"/>
    </row>
    <row r="44" ht="12.75">
      <c r="A44" s="35"/>
    </row>
    <row r="45" ht="12.75">
      <c r="A45" s="35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</sheetData>
  <mergeCells count="2">
    <mergeCell ref="A3:F3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E21" sqref="E21"/>
    </sheetView>
  </sheetViews>
  <sheetFormatPr defaultColWidth="9.140625" defaultRowHeight="12.75"/>
  <cols>
    <col min="1" max="1" width="9.421875" style="26" customWidth="1"/>
  </cols>
  <sheetData>
    <row r="1" spans="1:10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1:6" ht="24.75" customHeight="1">
      <c r="A3" s="306" t="s">
        <v>69</v>
      </c>
      <c r="B3" s="307"/>
      <c r="C3" s="307"/>
      <c r="D3" s="307"/>
      <c r="E3" s="307"/>
      <c r="F3" s="307"/>
    </row>
    <row r="5" spans="1:6" s="8" customFormat="1" ht="12.75">
      <c r="A5" s="30" t="s">
        <v>2</v>
      </c>
      <c r="B5" s="31" t="s">
        <v>3</v>
      </c>
      <c r="C5" s="31" t="s">
        <v>4</v>
      </c>
      <c r="D5" s="174" t="s">
        <v>21</v>
      </c>
      <c r="E5" s="31" t="s">
        <v>6</v>
      </c>
      <c r="F5" s="174" t="s">
        <v>21</v>
      </c>
    </row>
    <row r="6" spans="1:6" ht="5.25" customHeight="1">
      <c r="A6" s="9"/>
      <c r="B6" s="10"/>
      <c r="C6" s="10"/>
      <c r="D6" s="10"/>
      <c r="E6" s="10"/>
      <c r="F6" s="10"/>
    </row>
    <row r="7" spans="1:6" ht="15" customHeight="1">
      <c r="A7" s="11">
        <v>1991</v>
      </c>
      <c r="B7" s="12">
        <f>SUM(C7,E7)</f>
        <v>133135</v>
      </c>
      <c r="C7" s="13">
        <v>72123</v>
      </c>
      <c r="D7" s="86" t="s">
        <v>20</v>
      </c>
      <c r="E7" s="13">
        <v>61012</v>
      </c>
      <c r="F7" s="86" t="s">
        <v>20</v>
      </c>
    </row>
    <row r="8" spans="1:6" ht="15" customHeight="1">
      <c r="A8" s="11">
        <v>1992</v>
      </c>
      <c r="B8" s="12">
        <f aca="true" t="shared" si="0" ref="B8:B18">SUM(C8,E8)</f>
        <v>134403</v>
      </c>
      <c r="C8" s="13">
        <v>72242</v>
      </c>
      <c r="D8" s="14">
        <f>(C8-C7)/C7*100</f>
        <v>0.1649959097652621</v>
      </c>
      <c r="E8" s="13">
        <v>62161</v>
      </c>
      <c r="F8" s="14">
        <f>(E8-E7)/E7*100</f>
        <v>1.883236084704648</v>
      </c>
    </row>
    <row r="9" spans="1:6" ht="15" customHeight="1">
      <c r="A9" s="11">
        <v>1993</v>
      </c>
      <c r="B9" s="12">
        <f t="shared" si="0"/>
        <v>137156</v>
      </c>
      <c r="C9" s="13">
        <v>72594</v>
      </c>
      <c r="D9" s="14">
        <f aca="true" t="shared" si="1" ref="D9:D18">(C9-C8)/C8*100</f>
        <v>0.4872511835220509</v>
      </c>
      <c r="E9" s="13">
        <v>64562</v>
      </c>
      <c r="F9" s="14">
        <f aca="true" t="shared" si="2" ref="F9:F18">(E9-E8)/E8*100</f>
        <v>3.862550473769727</v>
      </c>
    </row>
    <row r="10" spans="1:6" ht="15" customHeight="1">
      <c r="A10" s="11">
        <v>1994</v>
      </c>
      <c r="B10" s="12">
        <f t="shared" si="0"/>
        <v>141482</v>
      </c>
      <c r="C10" s="13">
        <v>75285</v>
      </c>
      <c r="D10" s="14">
        <f t="shared" si="1"/>
        <v>3.7069179271014137</v>
      </c>
      <c r="E10" s="13">
        <v>66197</v>
      </c>
      <c r="F10" s="14">
        <f t="shared" si="2"/>
        <v>2.5324494284563674</v>
      </c>
    </row>
    <row r="11" spans="1:6" ht="15" customHeight="1">
      <c r="A11" s="11">
        <v>1995</v>
      </c>
      <c r="B11" s="12">
        <f t="shared" si="0"/>
        <v>145290</v>
      </c>
      <c r="C11" s="13">
        <v>76268</v>
      </c>
      <c r="D11" s="14">
        <f t="shared" si="1"/>
        <v>1.305704987713356</v>
      </c>
      <c r="E11" s="13">
        <v>69022</v>
      </c>
      <c r="F11" s="14">
        <f t="shared" si="2"/>
        <v>4.267564995392541</v>
      </c>
    </row>
    <row r="12" spans="1:6" ht="15" customHeight="1">
      <c r="A12" s="11">
        <v>1996</v>
      </c>
      <c r="B12" s="12">
        <f t="shared" si="0"/>
        <v>148320</v>
      </c>
      <c r="C12" s="13">
        <v>74666</v>
      </c>
      <c r="D12" s="14">
        <f t="shared" si="1"/>
        <v>-2.1004877537105995</v>
      </c>
      <c r="E12" s="13">
        <v>73654</v>
      </c>
      <c r="F12" s="14">
        <f t="shared" si="2"/>
        <v>6.710903769812523</v>
      </c>
    </row>
    <row r="13" spans="1:6" ht="15" customHeight="1">
      <c r="A13" s="11">
        <v>1997</v>
      </c>
      <c r="B13" s="12">
        <f t="shared" si="0"/>
        <v>165964</v>
      </c>
      <c r="C13" s="13">
        <v>84591</v>
      </c>
      <c r="D13" s="14">
        <f t="shared" si="1"/>
        <v>13.292529397583907</v>
      </c>
      <c r="E13" s="13">
        <v>81373</v>
      </c>
      <c r="F13" s="14">
        <f t="shared" si="2"/>
        <v>10.480082548130449</v>
      </c>
    </row>
    <row r="14" spans="1:6" ht="15" customHeight="1">
      <c r="A14" s="11">
        <v>1998</v>
      </c>
      <c r="B14" s="12">
        <f t="shared" si="0"/>
        <v>165122</v>
      </c>
      <c r="C14" s="13">
        <v>83738</v>
      </c>
      <c r="D14" s="14">
        <f t="shared" si="1"/>
        <v>-1.0083815063068176</v>
      </c>
      <c r="E14" s="13">
        <v>81384</v>
      </c>
      <c r="F14" s="14">
        <f t="shared" si="2"/>
        <v>0.013517997370135057</v>
      </c>
    </row>
    <row r="15" spans="1:6" ht="15" customHeight="1">
      <c r="A15" s="11">
        <v>1999</v>
      </c>
      <c r="B15" s="12">
        <f t="shared" si="0"/>
        <v>173836</v>
      </c>
      <c r="C15" s="13">
        <v>80883</v>
      </c>
      <c r="D15" s="14">
        <f t="shared" si="1"/>
        <v>-3.4094437411927676</v>
      </c>
      <c r="E15" s="13">
        <v>92953</v>
      </c>
      <c r="F15" s="14">
        <f t="shared" si="2"/>
        <v>14.21532487958321</v>
      </c>
    </row>
    <row r="16" spans="1:6" ht="15" customHeight="1">
      <c r="A16" s="11">
        <v>2000</v>
      </c>
      <c r="B16" s="12">
        <f t="shared" si="0"/>
        <v>183194</v>
      </c>
      <c r="C16" s="13">
        <v>78712</v>
      </c>
      <c r="D16" s="14">
        <f t="shared" si="1"/>
        <v>-2.684123981553602</v>
      </c>
      <c r="E16" s="13">
        <v>104482</v>
      </c>
      <c r="F16" s="14">
        <f t="shared" si="2"/>
        <v>12.403042397770916</v>
      </c>
    </row>
    <row r="17" spans="1:6" ht="15" customHeight="1">
      <c r="A17" s="11">
        <v>2001</v>
      </c>
      <c r="B17" s="12">
        <f t="shared" si="0"/>
        <v>204106</v>
      </c>
      <c r="C17" s="13">
        <v>81300</v>
      </c>
      <c r="D17" s="14">
        <f t="shared" si="1"/>
        <v>3.287935765829861</v>
      </c>
      <c r="E17" s="13">
        <v>122806</v>
      </c>
      <c r="F17" s="14">
        <f t="shared" si="2"/>
        <v>17.53794912042266</v>
      </c>
    </row>
    <row r="18" spans="1:6" ht="15" customHeight="1">
      <c r="A18" s="11">
        <v>2002</v>
      </c>
      <c r="B18" s="12">
        <f t="shared" si="0"/>
        <v>227844</v>
      </c>
      <c r="C18" s="13">
        <v>84006</v>
      </c>
      <c r="D18" s="14">
        <f t="shared" si="1"/>
        <v>3.328413284132841</v>
      </c>
      <c r="E18" s="13">
        <v>143838</v>
      </c>
      <c r="F18" s="14">
        <f t="shared" si="2"/>
        <v>17.126199045649233</v>
      </c>
    </row>
    <row r="19" spans="1:6" ht="5.25" customHeight="1">
      <c r="A19" s="33"/>
      <c r="B19" s="5"/>
      <c r="C19" s="4"/>
      <c r="D19" s="4"/>
      <c r="E19" s="4"/>
      <c r="F19" s="5"/>
    </row>
    <row r="20" spans="1:5" ht="5.25" customHeight="1">
      <c r="A20" s="34"/>
      <c r="C20" s="8"/>
      <c r="D20" s="8"/>
      <c r="E20" s="8"/>
    </row>
    <row r="21" spans="1:5" ht="12.75">
      <c r="A21" s="20" t="s">
        <v>8</v>
      </c>
      <c r="C21" s="8"/>
      <c r="D21" s="8"/>
      <c r="E21" s="8"/>
    </row>
    <row r="22" spans="3:5" ht="12.75">
      <c r="C22" s="8"/>
      <c r="D22" s="8"/>
      <c r="E22" s="8"/>
    </row>
    <row r="23" spans="3:5" ht="12.75">
      <c r="C23" s="8"/>
      <c r="D23" s="8"/>
      <c r="E23" s="8"/>
    </row>
    <row r="24" spans="3:5" ht="12.75">
      <c r="C24" s="8"/>
      <c r="D24" s="8"/>
      <c r="E24" s="8"/>
    </row>
    <row r="25" spans="3:5" ht="12.75">
      <c r="C25" s="8"/>
      <c r="D25" s="8"/>
      <c r="E25" s="8"/>
    </row>
    <row r="26" spans="3:5" ht="12.75">
      <c r="C26" s="8"/>
      <c r="D26" s="8"/>
      <c r="E26" s="8"/>
    </row>
    <row r="27" spans="3:5" ht="12.75">
      <c r="C27" s="8"/>
      <c r="D27" s="8"/>
      <c r="E27" s="8"/>
    </row>
    <row r="28" spans="3:5" ht="12.75">
      <c r="C28" s="8"/>
      <c r="D28" s="8"/>
      <c r="E28" s="8"/>
    </row>
    <row r="29" spans="3:5" ht="12.75">
      <c r="C29" s="8"/>
      <c r="D29" s="8"/>
      <c r="E29" s="8"/>
    </row>
    <row r="30" spans="3:5" ht="12.75">
      <c r="C30" s="8"/>
      <c r="D30" s="8"/>
      <c r="E30" s="8"/>
    </row>
    <row r="31" spans="3:5" ht="12.75">
      <c r="C31" s="8"/>
      <c r="D31" s="8"/>
      <c r="E31" s="8"/>
    </row>
    <row r="37" ht="12.75">
      <c r="A37" s="8"/>
    </row>
    <row r="38" ht="12.75">
      <c r="A38" s="19"/>
    </row>
    <row r="39" ht="12.75">
      <c r="A39" s="8"/>
    </row>
    <row r="40" ht="12.75">
      <c r="A40" s="8"/>
    </row>
    <row r="41" ht="12.75">
      <c r="A41" s="35"/>
    </row>
    <row r="42" ht="12.75">
      <c r="A42" s="35"/>
    </row>
    <row r="43" ht="12.75">
      <c r="A43" s="35"/>
    </row>
    <row r="44" ht="12.75">
      <c r="A44" s="35"/>
    </row>
    <row r="45" ht="12.75">
      <c r="A45" s="35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</sheetData>
  <mergeCells count="2">
    <mergeCell ref="A3:F3"/>
    <mergeCell ref="A1:J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K1">
      <selection activeCell="E21" sqref="E21"/>
    </sheetView>
  </sheetViews>
  <sheetFormatPr defaultColWidth="9.140625" defaultRowHeight="12.75"/>
  <cols>
    <col min="1" max="1" width="5.7109375" style="0" customWidth="1"/>
    <col min="2" max="2" width="17.28125" style="0" bestFit="1" customWidth="1"/>
    <col min="5" max="5" width="0.9921875" style="0" customWidth="1"/>
    <col min="12" max="12" width="16.7109375" style="0" customWidth="1"/>
    <col min="15" max="15" width="1.28515625" style="0" customWidth="1"/>
    <col min="22" max="22" width="16.7109375" style="0" customWidth="1"/>
    <col min="25" max="25" width="4.57421875" style="0" customWidth="1"/>
    <col min="26" max="26" width="6.8515625" style="0" customWidth="1"/>
    <col min="29" max="29" width="5.421875" style="0" customWidth="1"/>
    <col min="30" max="30" width="7.7109375" style="0" customWidth="1"/>
  </cols>
  <sheetData>
    <row r="1" spans="1:24" ht="15" customHeight="1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K1" s="294" t="s">
        <v>0</v>
      </c>
      <c r="L1" s="294"/>
      <c r="M1" s="294"/>
      <c r="N1" s="294"/>
      <c r="O1" s="294"/>
      <c r="P1" s="294"/>
      <c r="Q1" s="294"/>
      <c r="R1" s="294"/>
      <c r="S1" s="294"/>
      <c r="T1" s="294"/>
      <c r="V1" s="2"/>
      <c r="W1" s="2"/>
      <c r="X1" s="2"/>
    </row>
    <row r="3" spans="1:30" ht="24.75" customHeight="1">
      <c r="A3" s="306" t="s">
        <v>15</v>
      </c>
      <c r="B3" s="306"/>
      <c r="C3" s="306"/>
      <c r="D3" s="306"/>
      <c r="E3" s="306"/>
      <c r="F3" s="306"/>
      <c r="G3" s="306"/>
      <c r="H3" s="306"/>
      <c r="I3" s="306"/>
      <c r="K3" s="306" t="s">
        <v>186</v>
      </c>
      <c r="L3" s="306"/>
      <c r="M3" s="306"/>
      <c r="N3" s="306"/>
      <c r="O3" s="306"/>
      <c r="P3" s="306"/>
      <c r="Q3" s="306"/>
      <c r="R3" s="306"/>
      <c r="S3" s="306"/>
      <c r="V3" s="311"/>
      <c r="W3" s="36"/>
      <c r="X3" s="37"/>
      <c r="Y3" s="37"/>
      <c r="Z3" s="38"/>
      <c r="AA3" s="39"/>
      <c r="AB3" s="39"/>
      <c r="AC3" s="39"/>
      <c r="AD3" s="39"/>
    </row>
    <row r="4" spans="22:30" ht="12.75">
      <c r="V4" s="311"/>
      <c r="W4" s="36"/>
      <c r="X4" s="37"/>
      <c r="Y4" s="37"/>
      <c r="Z4" s="38"/>
      <c r="AA4" s="39"/>
      <c r="AB4" s="39"/>
      <c r="AC4" s="39"/>
      <c r="AD4" s="39"/>
    </row>
    <row r="5" spans="1:30" ht="12.75" customHeight="1">
      <c r="A5" s="308" t="s">
        <v>13</v>
      </c>
      <c r="B5" s="308" t="s">
        <v>12</v>
      </c>
      <c r="C5" s="310" t="s">
        <v>3</v>
      </c>
      <c r="D5" s="310"/>
      <c r="E5" s="40"/>
      <c r="F5" s="310" t="s">
        <v>4</v>
      </c>
      <c r="G5" s="310"/>
      <c r="H5" s="310" t="s">
        <v>6</v>
      </c>
      <c r="I5" s="310"/>
      <c r="K5" s="312" t="s">
        <v>13</v>
      </c>
      <c r="L5" s="314" t="s">
        <v>12</v>
      </c>
      <c r="M5" s="317" t="s">
        <v>3</v>
      </c>
      <c r="N5" s="318"/>
      <c r="O5" s="319"/>
      <c r="P5" s="316" t="s">
        <v>4</v>
      </c>
      <c r="Q5" s="316"/>
      <c r="R5" s="316" t="s">
        <v>6</v>
      </c>
      <c r="S5" s="317"/>
      <c r="V5" s="41">
        <v>1994</v>
      </c>
      <c r="W5" s="42"/>
      <c r="X5" s="42"/>
      <c r="Y5" s="42"/>
      <c r="Z5" s="41">
        <v>1998</v>
      </c>
      <c r="AA5" s="42"/>
      <c r="AB5" s="42"/>
      <c r="AC5" s="42"/>
      <c r="AD5" s="41">
        <v>2002</v>
      </c>
    </row>
    <row r="6" spans="1:30" ht="12.75">
      <c r="A6" s="309"/>
      <c r="B6" s="309"/>
      <c r="C6" s="43" t="s">
        <v>14</v>
      </c>
      <c r="D6" s="43" t="s">
        <v>7</v>
      </c>
      <c r="E6" s="43"/>
      <c r="F6" s="43" t="s">
        <v>14</v>
      </c>
      <c r="G6" s="43" t="s">
        <v>7</v>
      </c>
      <c r="H6" s="43" t="s">
        <v>14</v>
      </c>
      <c r="I6" s="43" t="s">
        <v>7</v>
      </c>
      <c r="K6" s="313"/>
      <c r="L6" s="315"/>
      <c r="M6" s="193" t="s">
        <v>14</v>
      </c>
      <c r="N6" s="194" t="s">
        <v>7</v>
      </c>
      <c r="O6" s="195"/>
      <c r="P6" s="193" t="s">
        <v>14</v>
      </c>
      <c r="Q6" s="193" t="s">
        <v>7</v>
      </c>
      <c r="R6" s="193" t="s">
        <v>14</v>
      </c>
      <c r="S6" s="194" t="s">
        <v>7</v>
      </c>
      <c r="V6" s="42"/>
      <c r="W6" s="42"/>
      <c r="X6" s="42"/>
      <c r="Y6" s="42"/>
      <c r="Z6" s="42"/>
      <c r="AA6" s="42"/>
      <c r="AB6" s="42"/>
      <c r="AC6" s="42"/>
      <c r="AD6" s="42"/>
    </row>
    <row r="7" spans="1:30" ht="3.75" customHeight="1">
      <c r="A7" s="44"/>
      <c r="B7" s="44"/>
      <c r="C7" s="45"/>
      <c r="D7" s="45"/>
      <c r="E7" s="45"/>
      <c r="F7" s="45"/>
      <c r="G7" s="45"/>
      <c r="H7" s="45"/>
      <c r="I7" s="45"/>
      <c r="K7" s="44"/>
      <c r="L7" s="44"/>
      <c r="M7" s="45"/>
      <c r="N7" s="45"/>
      <c r="O7" s="45"/>
      <c r="P7" s="45"/>
      <c r="Q7" s="45"/>
      <c r="R7" s="45"/>
      <c r="S7" s="45"/>
      <c r="U7" s="44"/>
      <c r="V7" s="46"/>
      <c r="W7" s="47"/>
      <c r="X7" s="47"/>
      <c r="Y7" s="42"/>
      <c r="Z7" s="42"/>
      <c r="AA7" s="42"/>
      <c r="AB7" s="42"/>
      <c r="AC7" s="42"/>
      <c r="AD7" s="42"/>
    </row>
    <row r="8" spans="1:30" ht="12.75">
      <c r="A8" s="48">
        <v>1994</v>
      </c>
      <c r="B8" s="49" t="s">
        <v>3</v>
      </c>
      <c r="C8" s="50">
        <v>141482</v>
      </c>
      <c r="D8" s="51">
        <v>100</v>
      </c>
      <c r="E8" s="51"/>
      <c r="F8" s="50">
        <v>75285</v>
      </c>
      <c r="G8" s="51">
        <v>53.21171597800427</v>
      </c>
      <c r="H8" s="50">
        <v>66197</v>
      </c>
      <c r="I8" s="51">
        <v>46.78828402199573</v>
      </c>
      <c r="K8" s="48">
        <v>1994</v>
      </c>
      <c r="L8" s="49" t="s">
        <v>3</v>
      </c>
      <c r="M8" s="253">
        <f>SUM(M10:M12)</f>
        <v>141482</v>
      </c>
      <c r="N8" s="51">
        <v>100</v>
      </c>
      <c r="O8" s="51"/>
      <c r="P8" s="50">
        <f>SUM(P10:P12)</f>
        <v>75285</v>
      </c>
      <c r="Q8" s="51">
        <f>(P8/P8)*100</f>
        <v>100</v>
      </c>
      <c r="R8" s="50">
        <f>SUM(R10:R12)</f>
        <v>66197</v>
      </c>
      <c r="S8" s="51">
        <f>(R8/R8)*100</f>
        <v>100</v>
      </c>
      <c r="V8" s="52"/>
      <c r="W8" s="53" t="s">
        <v>4</v>
      </c>
      <c r="X8" s="53" t="s">
        <v>6</v>
      </c>
      <c r="Y8" s="52"/>
      <c r="Z8" s="53" t="s">
        <v>4</v>
      </c>
      <c r="AA8" s="53" t="s">
        <v>6</v>
      </c>
      <c r="AB8" s="52"/>
      <c r="AC8" s="53" t="s">
        <v>4</v>
      </c>
      <c r="AD8" s="53" t="s">
        <v>6</v>
      </c>
    </row>
    <row r="9" spans="1:30" ht="3.75" customHeight="1">
      <c r="A9" s="54"/>
      <c r="B9" s="55"/>
      <c r="C9" s="56"/>
      <c r="D9" s="57"/>
      <c r="E9" s="57"/>
      <c r="F9" s="56"/>
      <c r="G9" s="57"/>
      <c r="H9" s="56"/>
      <c r="I9" s="57"/>
      <c r="K9" s="54"/>
      <c r="L9" s="55"/>
      <c r="M9" s="12"/>
      <c r="N9" s="57"/>
      <c r="O9" s="57"/>
      <c r="P9" s="56"/>
      <c r="Q9" s="57"/>
      <c r="R9" s="56"/>
      <c r="S9" s="57"/>
      <c r="U9" s="54"/>
      <c r="V9" s="58"/>
      <c r="W9" s="59"/>
      <c r="X9" s="59"/>
      <c r="Y9" s="58"/>
      <c r="Z9" s="59"/>
      <c r="AA9" s="59"/>
      <c r="AB9" s="58"/>
      <c r="AC9" s="59"/>
      <c r="AD9" s="59"/>
    </row>
    <row r="10" spans="1:30" ht="12.75">
      <c r="A10" s="54"/>
      <c r="B10" s="60" t="s">
        <v>9</v>
      </c>
      <c r="C10" s="56">
        <v>86625</v>
      </c>
      <c r="D10" s="57">
        <v>61.2268698491681</v>
      </c>
      <c r="E10" s="57"/>
      <c r="F10" s="56">
        <v>37167</v>
      </c>
      <c r="G10" s="57">
        <v>42.90562770562771</v>
      </c>
      <c r="H10" s="56">
        <v>49458</v>
      </c>
      <c r="I10" s="57">
        <v>57.0943722943723</v>
      </c>
      <c r="K10" s="54"/>
      <c r="L10" s="60" t="s">
        <v>9</v>
      </c>
      <c r="M10" s="12">
        <f>SUM(P10,R10)</f>
        <v>86625</v>
      </c>
      <c r="N10" s="57">
        <f>(M10/M8)*100</f>
        <v>61.2268698491681</v>
      </c>
      <c r="O10" s="57"/>
      <c r="P10" s="56">
        <v>37167</v>
      </c>
      <c r="Q10" s="57">
        <f>(P10/P8)*100</f>
        <v>49.36840007969715</v>
      </c>
      <c r="R10" s="56">
        <v>49458</v>
      </c>
      <c r="S10" s="57">
        <f>(R10/R8)*100</f>
        <v>74.71335559013248</v>
      </c>
      <c r="U10" s="54"/>
      <c r="V10" s="61" t="s">
        <v>9</v>
      </c>
      <c r="W10" s="59">
        <v>49.36840007969715</v>
      </c>
      <c r="X10" s="59">
        <v>74.71335559013248</v>
      </c>
      <c r="Y10" s="61" t="s">
        <v>9</v>
      </c>
      <c r="Z10" s="59">
        <v>41.941531920991665</v>
      </c>
      <c r="AA10" s="59">
        <v>65.67138503882826</v>
      </c>
      <c r="AB10" s="61" t="s">
        <v>9</v>
      </c>
      <c r="AC10" s="59">
        <v>35.38675808870795</v>
      </c>
      <c r="AD10" s="59">
        <v>50.236377035275794</v>
      </c>
    </row>
    <row r="11" spans="1:30" ht="12.75">
      <c r="A11" s="54"/>
      <c r="B11" s="60" t="s">
        <v>10</v>
      </c>
      <c r="C11" s="56">
        <v>33531</v>
      </c>
      <c r="D11" s="57">
        <v>23.69983460793599</v>
      </c>
      <c r="E11" s="57"/>
      <c r="F11" s="56">
        <v>21268</v>
      </c>
      <c r="G11" s="57">
        <v>63.427872714801225</v>
      </c>
      <c r="H11" s="56">
        <v>12263</v>
      </c>
      <c r="I11" s="57">
        <v>36.57212728519877</v>
      </c>
      <c r="K11" s="54"/>
      <c r="L11" s="60" t="s">
        <v>10</v>
      </c>
      <c r="M11" s="12">
        <f>SUM(P11,R11)</f>
        <v>33531</v>
      </c>
      <c r="N11" s="57">
        <f>M11/M8*100</f>
        <v>23.69983460793599</v>
      </c>
      <c r="O11" s="57"/>
      <c r="P11" s="56">
        <v>21268</v>
      </c>
      <c r="Q11" s="57">
        <f>P11/P8*100</f>
        <v>28.24998339642691</v>
      </c>
      <c r="R11" s="56">
        <v>12263</v>
      </c>
      <c r="S11" s="57">
        <f>R11/R8*100</f>
        <v>18.525008686194237</v>
      </c>
      <c r="U11" s="54"/>
      <c r="V11" s="61" t="s">
        <v>10</v>
      </c>
      <c r="W11" s="59">
        <v>28.24998339642691</v>
      </c>
      <c r="X11" s="59">
        <v>18.525008686194237</v>
      </c>
      <c r="Y11" s="61" t="s">
        <v>10</v>
      </c>
      <c r="Z11" s="59">
        <v>29.94220067352934</v>
      </c>
      <c r="AA11" s="59">
        <v>25.07741079327632</v>
      </c>
      <c r="AB11" s="61" t="s">
        <v>10</v>
      </c>
      <c r="AC11" s="59">
        <v>26.992119610504012</v>
      </c>
      <c r="AD11" s="59">
        <v>37.813373378384014</v>
      </c>
    </row>
    <row r="12" spans="1:30" ht="12.75">
      <c r="A12" s="54"/>
      <c r="B12" s="60" t="s">
        <v>11</v>
      </c>
      <c r="C12" s="56">
        <v>21326</v>
      </c>
      <c r="D12" s="57">
        <v>15.073295542895915</v>
      </c>
      <c r="E12" s="57"/>
      <c r="F12" s="56">
        <v>16850</v>
      </c>
      <c r="G12" s="57">
        <v>79.01153521523024</v>
      </c>
      <c r="H12" s="56">
        <v>4476</v>
      </c>
      <c r="I12" s="57">
        <v>20.988464784769764</v>
      </c>
      <c r="K12" s="54"/>
      <c r="L12" s="60" t="s">
        <v>11</v>
      </c>
      <c r="M12" s="12">
        <f>SUM(P12,R12)</f>
        <v>21326</v>
      </c>
      <c r="N12" s="57">
        <f>M12/M8*100</f>
        <v>15.073295542895915</v>
      </c>
      <c r="O12" s="57"/>
      <c r="P12" s="56">
        <v>16850</v>
      </c>
      <c r="Q12" s="57">
        <f>P12/P8*100</f>
        <v>22.381616523875937</v>
      </c>
      <c r="R12" s="56">
        <v>4476</v>
      </c>
      <c r="S12" s="57">
        <f>R12/R8*100</f>
        <v>6.761635723673279</v>
      </c>
      <c r="U12" s="54"/>
      <c r="V12" s="61" t="s">
        <v>11</v>
      </c>
      <c r="W12" s="59">
        <v>22.381616523875937</v>
      </c>
      <c r="X12" s="59">
        <v>6.761635723673279</v>
      </c>
      <c r="Y12" s="61" t="s">
        <v>11</v>
      </c>
      <c r="Z12" s="59">
        <v>28.116267405478997</v>
      </c>
      <c r="AA12" s="59">
        <v>9.25120416789541</v>
      </c>
      <c r="AB12" s="62" t="s">
        <v>11</v>
      </c>
      <c r="AC12" s="59">
        <v>37.62112230078804</v>
      </c>
      <c r="AD12" s="59">
        <v>11.950249586340188</v>
      </c>
    </row>
    <row r="13" spans="1:30" ht="3.75" customHeight="1">
      <c r="A13" s="54"/>
      <c r="B13" s="60"/>
      <c r="C13" s="60"/>
      <c r="D13" s="60"/>
      <c r="E13" s="60"/>
      <c r="F13" s="60"/>
      <c r="G13" s="60"/>
      <c r="H13" s="60"/>
      <c r="I13" s="60"/>
      <c r="K13" s="54"/>
      <c r="L13" s="60"/>
      <c r="M13" s="278"/>
      <c r="N13" s="60"/>
      <c r="O13" s="60"/>
      <c r="P13" s="60"/>
      <c r="Q13" s="60"/>
      <c r="R13" s="60"/>
      <c r="S13" s="60"/>
      <c r="U13" s="54"/>
      <c r="V13" s="63"/>
      <c r="W13" s="63"/>
      <c r="X13" s="63"/>
      <c r="Y13" s="39"/>
      <c r="Z13" s="39"/>
      <c r="AA13" s="39"/>
      <c r="AB13" s="39"/>
      <c r="AC13" s="39"/>
      <c r="AD13" s="39"/>
    </row>
    <row r="14" spans="1:30" ht="12.75">
      <c r="A14" s="48">
        <v>1998</v>
      </c>
      <c r="B14" s="49" t="s">
        <v>3</v>
      </c>
      <c r="C14" s="136">
        <v>165122</v>
      </c>
      <c r="D14" s="268">
        <v>100</v>
      </c>
      <c r="E14" s="268"/>
      <c r="F14" s="50">
        <v>83738</v>
      </c>
      <c r="G14" s="51">
        <v>50.712806288683524</v>
      </c>
      <c r="H14" s="50">
        <v>81384</v>
      </c>
      <c r="I14" s="51">
        <v>49.287193711316476</v>
      </c>
      <c r="K14" s="48">
        <v>1998</v>
      </c>
      <c r="L14" s="49" t="s">
        <v>3</v>
      </c>
      <c r="M14" s="253">
        <f>SUM(M16:M18)</f>
        <v>165122</v>
      </c>
      <c r="N14" s="51">
        <v>100</v>
      </c>
      <c r="O14" s="51"/>
      <c r="P14" s="50">
        <f>SUM(P16:P18)</f>
        <v>83738</v>
      </c>
      <c r="Q14" s="51">
        <f>(P14/P14)*100</f>
        <v>100</v>
      </c>
      <c r="R14" s="50">
        <f>SUM(R16:R18)</f>
        <v>81384</v>
      </c>
      <c r="S14" s="51">
        <f>(R14/R14)*100</f>
        <v>100</v>
      </c>
      <c r="V14" s="39"/>
      <c r="W14" s="39"/>
      <c r="X14" s="39"/>
      <c r="Y14" s="39"/>
      <c r="Z14" s="39"/>
      <c r="AA14" s="39"/>
      <c r="AB14" s="39"/>
      <c r="AC14" s="39"/>
      <c r="AD14" s="39"/>
    </row>
    <row r="15" spans="1:19" s="39" customFormat="1" ht="3.75" customHeight="1">
      <c r="A15" s="64"/>
      <c r="B15" s="65"/>
      <c r="C15" s="191"/>
      <c r="D15" s="216"/>
      <c r="E15" s="216"/>
      <c r="F15" s="66"/>
      <c r="G15" s="67"/>
      <c r="H15" s="66"/>
      <c r="I15" s="67"/>
      <c r="K15" s="64"/>
      <c r="L15" s="65"/>
      <c r="M15" s="279"/>
      <c r="N15" s="67"/>
      <c r="O15" s="67"/>
      <c r="P15" s="66"/>
      <c r="Q15" s="57"/>
      <c r="R15" s="66"/>
      <c r="S15" s="57"/>
    </row>
    <row r="16" spans="1:19" ht="12.75">
      <c r="A16" s="54"/>
      <c r="B16" s="60" t="s">
        <v>9</v>
      </c>
      <c r="C16" s="13">
        <v>88567</v>
      </c>
      <c r="D16" s="134">
        <v>53.63731059459067</v>
      </c>
      <c r="E16" s="134"/>
      <c r="F16" s="56">
        <v>35121</v>
      </c>
      <c r="G16" s="57">
        <v>39.65472467171745</v>
      </c>
      <c r="H16" s="56">
        <v>53446</v>
      </c>
      <c r="I16" s="57">
        <v>60.34527532828255</v>
      </c>
      <c r="K16" s="54"/>
      <c r="L16" s="60" t="s">
        <v>9</v>
      </c>
      <c r="M16" s="12">
        <f>SUM(P16,R16)</f>
        <v>88567</v>
      </c>
      <c r="N16" s="57">
        <f>(M16/M14)*100</f>
        <v>53.63731059459067</v>
      </c>
      <c r="O16" s="57"/>
      <c r="P16" s="56">
        <v>35121</v>
      </c>
      <c r="Q16" s="57">
        <f>(P16/P14)*100</f>
        <v>41.941531920991665</v>
      </c>
      <c r="R16" s="56">
        <v>53446</v>
      </c>
      <c r="S16" s="57">
        <f>(R16/R14)*100</f>
        <v>65.67138503882826</v>
      </c>
    </row>
    <row r="17" spans="1:19" ht="12.75">
      <c r="A17" s="54"/>
      <c r="B17" s="60" t="s">
        <v>10</v>
      </c>
      <c r="C17" s="13">
        <v>45482</v>
      </c>
      <c r="D17" s="134">
        <v>27.54448226160051</v>
      </c>
      <c r="E17" s="134"/>
      <c r="F17" s="56">
        <v>25073</v>
      </c>
      <c r="G17" s="57">
        <v>55.12730310892221</v>
      </c>
      <c r="H17" s="56">
        <v>20409</v>
      </c>
      <c r="I17" s="57">
        <v>44.87269689107779</v>
      </c>
      <c r="K17" s="54"/>
      <c r="L17" s="60" t="s">
        <v>10</v>
      </c>
      <c r="M17" s="12">
        <f>SUM(P17,R17)</f>
        <v>45482</v>
      </c>
      <c r="N17" s="57">
        <f>M17/M14*100</f>
        <v>27.54448226160051</v>
      </c>
      <c r="O17" s="57"/>
      <c r="P17" s="56">
        <v>25073</v>
      </c>
      <c r="Q17" s="57">
        <f>P17/P14*100</f>
        <v>29.94220067352934</v>
      </c>
      <c r="R17" s="56">
        <v>20409</v>
      </c>
      <c r="S17" s="57">
        <f>R17/R14*100</f>
        <v>25.07741079327632</v>
      </c>
    </row>
    <row r="18" spans="1:19" ht="12.75">
      <c r="A18" s="54"/>
      <c r="B18" s="60" t="s">
        <v>11</v>
      </c>
      <c r="C18" s="13">
        <v>31073</v>
      </c>
      <c r="D18" s="134">
        <v>18.81820714380882</v>
      </c>
      <c r="E18" s="134"/>
      <c r="F18" s="56">
        <v>23544</v>
      </c>
      <c r="G18" s="57">
        <v>75.76996105944067</v>
      </c>
      <c r="H18" s="56">
        <v>7529</v>
      </c>
      <c r="I18" s="57">
        <v>24.23003894055933</v>
      </c>
      <c r="K18" s="54"/>
      <c r="L18" s="60" t="s">
        <v>11</v>
      </c>
      <c r="M18" s="12">
        <f>SUM(P18,R18)</f>
        <v>31073</v>
      </c>
      <c r="N18" s="57">
        <f>M18/M14*100</f>
        <v>18.81820714380882</v>
      </c>
      <c r="O18" s="57"/>
      <c r="P18" s="56">
        <v>23544</v>
      </c>
      <c r="Q18" s="57">
        <f>P18/P14*100</f>
        <v>28.116267405478997</v>
      </c>
      <c r="R18" s="56">
        <v>7529</v>
      </c>
      <c r="S18" s="57">
        <f>R18/R14*100</f>
        <v>9.25120416789541</v>
      </c>
    </row>
    <row r="19" spans="1:24" ht="3.75" customHeight="1">
      <c r="A19" s="54"/>
      <c r="B19" s="60"/>
      <c r="C19" s="10"/>
      <c r="D19" s="10"/>
      <c r="E19" s="10"/>
      <c r="F19" s="60"/>
      <c r="G19" s="60"/>
      <c r="H19" s="60"/>
      <c r="I19" s="60"/>
      <c r="K19" s="54"/>
      <c r="L19" s="60"/>
      <c r="M19" s="278"/>
      <c r="N19" s="60"/>
      <c r="O19" s="60"/>
      <c r="P19" s="60"/>
      <c r="Q19" s="60"/>
      <c r="R19" s="60"/>
      <c r="S19" s="60"/>
      <c r="U19" s="54"/>
      <c r="V19" s="60"/>
      <c r="W19" s="60"/>
      <c r="X19" s="60"/>
    </row>
    <row r="20" spans="1:19" ht="12.75">
      <c r="A20" s="48">
        <v>2002</v>
      </c>
      <c r="B20" s="49" t="s">
        <v>3</v>
      </c>
      <c r="C20" s="136">
        <v>227844</v>
      </c>
      <c r="D20" s="268">
        <v>100</v>
      </c>
      <c r="E20" s="268"/>
      <c r="F20" s="50">
        <v>84006</v>
      </c>
      <c r="G20" s="51">
        <v>36.86996365934586</v>
      </c>
      <c r="H20" s="50">
        <v>143838</v>
      </c>
      <c r="I20" s="51">
        <v>63.13003634065413</v>
      </c>
      <c r="K20" s="48">
        <v>2002</v>
      </c>
      <c r="L20" s="49" t="s">
        <v>3</v>
      </c>
      <c r="M20" s="253">
        <f>SUM(M22:M24)</f>
        <v>227844</v>
      </c>
      <c r="N20" s="51">
        <v>100</v>
      </c>
      <c r="O20" s="51"/>
      <c r="P20" s="50">
        <f>SUM(P22:P24)</f>
        <v>84006</v>
      </c>
      <c r="Q20" s="51">
        <f>(P20/P20)*100</f>
        <v>100</v>
      </c>
      <c r="R20" s="50">
        <f>SUM(R22:R24)</f>
        <v>143838</v>
      </c>
      <c r="S20" s="51">
        <f>(R20/R20)*100</f>
        <v>100</v>
      </c>
    </row>
    <row r="21" spans="1:19" s="39" customFormat="1" ht="3.75" customHeight="1">
      <c r="A21" s="64"/>
      <c r="B21" s="65"/>
      <c r="C21" s="191"/>
      <c r="D21" s="216"/>
      <c r="E21" s="216"/>
      <c r="F21" s="66"/>
      <c r="G21" s="67"/>
      <c r="H21" s="66"/>
      <c r="I21" s="67"/>
      <c r="K21" s="64"/>
      <c r="L21" s="65"/>
      <c r="M21" s="279"/>
      <c r="N21" s="67"/>
      <c r="O21" s="67"/>
      <c r="P21" s="66"/>
      <c r="Q21" s="57"/>
      <c r="R21" s="66"/>
      <c r="S21" s="57"/>
    </row>
    <row r="22" spans="1:19" ht="12.75">
      <c r="A22" s="54"/>
      <c r="B22" s="60" t="s">
        <v>9</v>
      </c>
      <c r="C22" s="13">
        <v>101986</v>
      </c>
      <c r="D22" s="134">
        <v>44.76132792612489</v>
      </c>
      <c r="E22" s="134"/>
      <c r="F22" s="56">
        <v>29727</v>
      </c>
      <c r="G22" s="57">
        <v>29.148118369187927</v>
      </c>
      <c r="H22" s="56">
        <v>72259</v>
      </c>
      <c r="I22" s="57">
        <v>70.85188163081207</v>
      </c>
      <c r="K22" s="54"/>
      <c r="L22" s="60" t="s">
        <v>9</v>
      </c>
      <c r="M22" s="12">
        <f>SUM(P22,R22)</f>
        <v>101153</v>
      </c>
      <c r="N22" s="57">
        <f>(M22/M20)*100</f>
        <v>44.395726900861995</v>
      </c>
      <c r="O22" s="57"/>
      <c r="P22" s="56">
        <v>28894</v>
      </c>
      <c r="Q22" s="57">
        <f>(P22/P20)*100</f>
        <v>34.39516225031545</v>
      </c>
      <c r="R22" s="56">
        <v>72259</v>
      </c>
      <c r="S22" s="57">
        <f>(R22/R20)*100</f>
        <v>50.236377035275794</v>
      </c>
    </row>
    <row r="23" spans="1:25" ht="12.75">
      <c r="A23" s="60"/>
      <c r="B23" s="60" t="s">
        <v>10</v>
      </c>
      <c r="C23" s="13">
        <v>77065</v>
      </c>
      <c r="D23" s="134">
        <v>33.82358104668106</v>
      </c>
      <c r="E23" s="134"/>
      <c r="F23" s="56">
        <v>22675</v>
      </c>
      <c r="G23" s="57">
        <v>29.423214169856614</v>
      </c>
      <c r="H23" s="56">
        <v>54390</v>
      </c>
      <c r="I23" s="57">
        <v>70.57678583014338</v>
      </c>
      <c r="K23" s="60"/>
      <c r="L23" s="60" t="s">
        <v>10</v>
      </c>
      <c r="M23" s="12">
        <f>SUM(P23,R23)</f>
        <v>77404</v>
      </c>
      <c r="N23" s="57">
        <f>M23/M20*100</f>
        <v>33.972367058162604</v>
      </c>
      <c r="O23" s="57"/>
      <c r="P23" s="56">
        <v>23014</v>
      </c>
      <c r="Q23" s="57">
        <f>P23/P20*100</f>
        <v>27.395662214603718</v>
      </c>
      <c r="R23" s="56">
        <v>54390</v>
      </c>
      <c r="S23" s="57">
        <f>R23/R20*100</f>
        <v>37.813373378384014</v>
      </c>
      <c r="U23" s="68"/>
      <c r="V23" s="68"/>
      <c r="W23" s="68"/>
      <c r="X23" s="68"/>
      <c r="Y23" s="68"/>
    </row>
    <row r="24" spans="1:25" ht="12.75">
      <c r="A24" s="69"/>
      <c r="B24" s="69" t="s">
        <v>11</v>
      </c>
      <c r="C24" s="276">
        <v>48793</v>
      </c>
      <c r="D24" s="277">
        <v>21.415091027194045</v>
      </c>
      <c r="E24" s="277"/>
      <c r="F24" s="70">
        <v>31604</v>
      </c>
      <c r="G24" s="71">
        <v>64.77158608816839</v>
      </c>
      <c r="H24" s="70">
        <v>17189</v>
      </c>
      <c r="I24" s="71">
        <v>35.228413911831616</v>
      </c>
      <c r="K24" s="69"/>
      <c r="L24" s="69" t="s">
        <v>11</v>
      </c>
      <c r="M24" s="12">
        <f>SUM(P24,R24)</f>
        <v>49287</v>
      </c>
      <c r="N24" s="57">
        <f>M24/M20*100</f>
        <v>21.631906040975405</v>
      </c>
      <c r="O24" s="71"/>
      <c r="P24" s="70">
        <v>32098</v>
      </c>
      <c r="Q24" s="57">
        <f>P24/P20*100</f>
        <v>38.209175535080824</v>
      </c>
      <c r="R24" s="70">
        <v>17189</v>
      </c>
      <c r="S24" s="57">
        <f>R24/R20*100</f>
        <v>11.950249586340188</v>
      </c>
      <c r="U24" s="68"/>
      <c r="V24" s="68"/>
      <c r="W24" s="68"/>
      <c r="X24" s="68"/>
      <c r="Y24" s="68"/>
    </row>
    <row r="25" spans="1:25" ht="3.75" customHeight="1">
      <c r="A25" s="5"/>
      <c r="B25" s="5"/>
      <c r="C25" s="4"/>
      <c r="D25" s="4"/>
      <c r="E25" s="4"/>
      <c r="F25" s="5"/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  <c r="U25" s="68"/>
      <c r="V25" s="68"/>
      <c r="W25" s="68"/>
      <c r="X25" s="68"/>
      <c r="Y25" s="68"/>
    </row>
    <row r="26" spans="1:25" ht="12.75">
      <c r="A26" s="20" t="s">
        <v>8</v>
      </c>
      <c r="C26" s="8"/>
      <c r="D26" s="8"/>
      <c r="E26" s="8"/>
      <c r="K26" s="20" t="s">
        <v>8</v>
      </c>
      <c r="U26" s="68"/>
      <c r="V26" s="68"/>
      <c r="W26" s="68"/>
      <c r="X26" s="68"/>
      <c r="Y26" s="68"/>
    </row>
    <row r="27" spans="3:25" ht="12.75">
      <c r="C27" s="8"/>
      <c r="D27" s="8"/>
      <c r="E27" s="8"/>
      <c r="K27" s="20"/>
      <c r="U27" s="68"/>
      <c r="V27" s="68"/>
      <c r="W27" s="68"/>
      <c r="X27" s="68"/>
      <c r="Y27" s="68"/>
    </row>
    <row r="28" spans="3:11" ht="12.75">
      <c r="C28" s="8"/>
      <c r="D28" s="8"/>
      <c r="E28" s="8"/>
      <c r="K28" s="20"/>
    </row>
    <row r="29" spans="3:11" ht="12.75">
      <c r="C29" s="8"/>
      <c r="D29" s="8"/>
      <c r="E29" s="8"/>
      <c r="K29" s="20"/>
    </row>
    <row r="30" spans="3:5" ht="12.75">
      <c r="C30" s="8"/>
      <c r="D30" s="8"/>
      <c r="E30" s="8"/>
    </row>
    <row r="31" spans="3:5" ht="12.75">
      <c r="C31" s="8"/>
      <c r="D31" s="8"/>
      <c r="E31" s="8"/>
    </row>
  </sheetData>
  <mergeCells count="15">
    <mergeCell ref="V3:V4"/>
    <mergeCell ref="K3:S3"/>
    <mergeCell ref="K5:K6"/>
    <mergeCell ref="L5:L6"/>
    <mergeCell ref="P5:Q5"/>
    <mergeCell ref="R5:S5"/>
    <mergeCell ref="M5:O5"/>
    <mergeCell ref="K1:T1"/>
    <mergeCell ref="A3:I3"/>
    <mergeCell ref="A1:I1"/>
    <mergeCell ref="A5:A6"/>
    <mergeCell ref="C5:D5"/>
    <mergeCell ref="F5:G5"/>
    <mergeCell ref="H5:I5"/>
    <mergeCell ref="B5:B6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E21" sqref="E21"/>
    </sheetView>
  </sheetViews>
  <sheetFormatPr defaultColWidth="9.140625" defaultRowHeight="12.75"/>
  <cols>
    <col min="1" max="1" width="9.28125" style="0" bestFit="1" customWidth="1"/>
    <col min="2" max="2" width="9.8515625" style="73" bestFit="1" customWidth="1"/>
    <col min="3" max="3" width="9.28125" style="73" bestFit="1" customWidth="1"/>
    <col min="4" max="4" width="16.00390625" style="73" bestFit="1" customWidth="1"/>
    <col min="5" max="9" width="9.28125" style="73" bestFit="1" customWidth="1"/>
  </cols>
  <sheetData>
    <row r="1" spans="1:9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</row>
    <row r="2" spans="1:6" ht="12.75">
      <c r="A2" s="26"/>
      <c r="B2" s="72"/>
      <c r="C2" s="72"/>
      <c r="D2" s="72"/>
      <c r="E2" s="72"/>
      <c r="F2" s="72"/>
    </row>
    <row r="3" spans="1:6" ht="15" customHeight="1">
      <c r="A3" s="21" t="s">
        <v>187</v>
      </c>
      <c r="B3" s="72"/>
      <c r="C3" s="72"/>
      <c r="D3" s="72"/>
      <c r="E3" s="72"/>
      <c r="F3" s="72"/>
    </row>
    <row r="4" spans="1:7" ht="12.75">
      <c r="A4" s="17"/>
      <c r="B4" s="74"/>
      <c r="C4" s="74"/>
      <c r="D4" s="74"/>
      <c r="E4" s="74"/>
      <c r="F4" s="74"/>
      <c r="G4" s="75"/>
    </row>
    <row r="5" spans="1:9" s="25" customFormat="1" ht="12.75">
      <c r="A5" s="30" t="s">
        <v>2</v>
      </c>
      <c r="B5" s="32" t="s">
        <v>3</v>
      </c>
      <c r="C5" s="76" t="s">
        <v>24</v>
      </c>
      <c r="D5" s="32" t="s">
        <v>9</v>
      </c>
      <c r="E5" s="76" t="s">
        <v>24</v>
      </c>
      <c r="F5" s="32" t="s">
        <v>10</v>
      </c>
      <c r="G5" s="76" t="s">
        <v>24</v>
      </c>
      <c r="H5" s="32" t="s">
        <v>11</v>
      </c>
      <c r="I5" s="76" t="s">
        <v>24</v>
      </c>
    </row>
    <row r="6" spans="1:9" s="25" customFormat="1" ht="3.75" customHeight="1">
      <c r="A6" s="9"/>
      <c r="B6" s="77"/>
      <c r="C6" s="78"/>
      <c r="D6" s="77"/>
      <c r="E6" s="78"/>
      <c r="F6" s="77"/>
      <c r="G6" s="78"/>
      <c r="H6" s="77"/>
      <c r="I6" s="78"/>
    </row>
    <row r="7" spans="1:9" ht="15" customHeight="1">
      <c r="A7" s="60">
        <v>1991</v>
      </c>
      <c r="B7" s="79">
        <f>SUM(D7,F7,H7)</f>
        <v>133135</v>
      </c>
      <c r="C7" s="80" t="s">
        <v>20</v>
      </c>
      <c r="D7" s="81">
        <v>86377</v>
      </c>
      <c r="E7" s="54" t="s">
        <v>20</v>
      </c>
      <c r="F7" s="81">
        <v>29046</v>
      </c>
      <c r="G7" s="54" t="s">
        <v>20</v>
      </c>
      <c r="H7" s="81">
        <v>17712</v>
      </c>
      <c r="I7" s="54" t="s">
        <v>20</v>
      </c>
    </row>
    <row r="8" spans="1:9" ht="15" customHeight="1">
      <c r="A8" s="60">
        <v>1992</v>
      </c>
      <c r="B8" s="79">
        <f aca="true" t="shared" si="0" ref="B8:B18">SUM(D8,F8,H8)</f>
        <v>134403</v>
      </c>
      <c r="C8" s="82">
        <v>0.9524167198708078</v>
      </c>
      <c r="D8" s="81">
        <v>85235</v>
      </c>
      <c r="E8" s="83">
        <v>-1.3221112101601151</v>
      </c>
      <c r="F8" s="81">
        <v>30236</v>
      </c>
      <c r="G8" s="83">
        <v>4.096949666046967</v>
      </c>
      <c r="H8" s="81">
        <v>18932</v>
      </c>
      <c r="I8" s="83">
        <v>6.887985546522124</v>
      </c>
    </row>
    <row r="9" spans="1:9" ht="15" customHeight="1">
      <c r="A9" s="60">
        <v>1993</v>
      </c>
      <c r="B9" s="79">
        <f t="shared" si="0"/>
        <v>137156</v>
      </c>
      <c r="C9" s="82">
        <v>2.048317373868147</v>
      </c>
      <c r="D9" s="81">
        <v>86487</v>
      </c>
      <c r="E9" s="83">
        <v>1.468880154865948</v>
      </c>
      <c r="F9" s="81">
        <v>30994</v>
      </c>
      <c r="G9" s="83">
        <v>2.5069453631432648</v>
      </c>
      <c r="H9" s="81">
        <v>19675</v>
      </c>
      <c r="I9" s="83">
        <v>3.9245721529685085</v>
      </c>
    </row>
    <row r="10" spans="1:9" ht="15" customHeight="1">
      <c r="A10" s="60">
        <v>1994</v>
      </c>
      <c r="B10" s="79">
        <f t="shared" si="0"/>
        <v>141482</v>
      </c>
      <c r="C10" s="82">
        <v>3.154072734696256</v>
      </c>
      <c r="D10" s="81">
        <v>86624</v>
      </c>
      <c r="E10" s="83">
        <v>0.15840530946846787</v>
      </c>
      <c r="F10" s="81">
        <v>33531</v>
      </c>
      <c r="G10" s="83">
        <v>8.185455249403105</v>
      </c>
      <c r="H10" s="81">
        <v>21327</v>
      </c>
      <c r="I10" s="83">
        <v>8.396442185514609</v>
      </c>
    </row>
    <row r="11" spans="1:9" ht="15" customHeight="1">
      <c r="A11" s="60">
        <v>1995</v>
      </c>
      <c r="B11" s="79">
        <f t="shared" si="0"/>
        <v>145290</v>
      </c>
      <c r="C11" s="82">
        <v>2.691508460440195</v>
      </c>
      <c r="D11" s="81">
        <v>87600</v>
      </c>
      <c r="E11" s="83">
        <v>1.1267085334318416</v>
      </c>
      <c r="F11" s="81">
        <v>34882</v>
      </c>
      <c r="G11" s="83">
        <v>4.02910739315856</v>
      </c>
      <c r="H11" s="81">
        <v>22808</v>
      </c>
      <c r="I11" s="83">
        <v>6.94424907394382</v>
      </c>
    </row>
    <row r="12" spans="1:9" ht="15" customHeight="1">
      <c r="A12" s="60">
        <v>1996</v>
      </c>
      <c r="B12" s="79">
        <f t="shared" si="0"/>
        <v>148320</v>
      </c>
      <c r="C12" s="82">
        <v>2.085484204005783</v>
      </c>
      <c r="D12" s="81">
        <v>87360</v>
      </c>
      <c r="E12" s="83">
        <v>-0.2739726027397249</v>
      </c>
      <c r="F12" s="81">
        <v>36954</v>
      </c>
      <c r="G12" s="83">
        <v>5.940026374634488</v>
      </c>
      <c r="H12" s="81">
        <v>24006</v>
      </c>
      <c r="I12" s="83">
        <v>5.25254296737987</v>
      </c>
    </row>
    <row r="13" spans="1:9" ht="15" customHeight="1">
      <c r="A13" s="60">
        <v>1997</v>
      </c>
      <c r="B13" s="79">
        <f t="shared" si="0"/>
        <v>165964</v>
      </c>
      <c r="C13" s="86">
        <v>11.895900755124057</v>
      </c>
      <c r="D13" s="81">
        <v>95068</v>
      </c>
      <c r="E13" s="83">
        <v>8.823260073260064</v>
      </c>
      <c r="F13" s="81">
        <v>43792</v>
      </c>
      <c r="G13" s="83">
        <v>18.504086161173362</v>
      </c>
      <c r="H13" s="81">
        <v>27104</v>
      </c>
      <c r="I13" s="83">
        <v>12.905107056569198</v>
      </c>
    </row>
    <row r="14" spans="1:9" ht="15" customHeight="1">
      <c r="A14" s="60">
        <v>1998</v>
      </c>
      <c r="B14" s="79">
        <f t="shared" si="0"/>
        <v>165122</v>
      </c>
      <c r="C14" s="86">
        <v>-0.507338940975155</v>
      </c>
      <c r="D14" s="107">
        <v>88567</v>
      </c>
      <c r="E14" s="86">
        <v>-6.8382631379644065</v>
      </c>
      <c r="F14" s="81">
        <v>45482</v>
      </c>
      <c r="G14" s="83">
        <v>3.8591523565948194</v>
      </c>
      <c r="H14" s="81">
        <v>31073</v>
      </c>
      <c r="I14" s="83">
        <v>14.64359504132231</v>
      </c>
    </row>
    <row r="15" spans="1:9" ht="15" customHeight="1">
      <c r="A15" s="60">
        <v>1999</v>
      </c>
      <c r="B15" s="79">
        <f t="shared" si="0"/>
        <v>173836</v>
      </c>
      <c r="C15" s="86">
        <v>5.277310110100419</v>
      </c>
      <c r="D15" s="107">
        <v>88050</v>
      </c>
      <c r="E15" s="86">
        <v>-0.5837388643625707</v>
      </c>
      <c r="F15" s="81">
        <v>50849</v>
      </c>
      <c r="G15" s="83">
        <v>11.800272635328257</v>
      </c>
      <c r="H15" s="81">
        <v>34937</v>
      </c>
      <c r="I15" s="83">
        <v>12.435233160621761</v>
      </c>
    </row>
    <row r="16" spans="1:10" ht="15" customHeight="1">
      <c r="A16" s="60">
        <v>2000</v>
      </c>
      <c r="B16" s="79">
        <f t="shared" si="0"/>
        <v>183194</v>
      </c>
      <c r="C16" s="86">
        <v>5.383234773004442</v>
      </c>
      <c r="D16" s="107">
        <v>89053</v>
      </c>
      <c r="E16" s="86">
        <v>1.1391254968767806</v>
      </c>
      <c r="F16" s="81">
        <v>54619</v>
      </c>
      <c r="G16" s="83">
        <v>7.414108438710687</v>
      </c>
      <c r="H16" s="81">
        <v>39522</v>
      </c>
      <c r="I16" s="83">
        <v>13.123622520536959</v>
      </c>
      <c r="J16" s="81"/>
    </row>
    <row r="17" spans="1:10" ht="15" customHeight="1">
      <c r="A17" s="60">
        <v>2001</v>
      </c>
      <c r="B17" s="79">
        <f t="shared" si="0"/>
        <v>204106</v>
      </c>
      <c r="C17" s="86">
        <v>11.41522102252257</v>
      </c>
      <c r="D17" s="107">
        <v>94819</v>
      </c>
      <c r="E17" s="86">
        <v>6.4747959080547535</v>
      </c>
      <c r="F17" s="81">
        <v>65265</v>
      </c>
      <c r="G17" s="83">
        <v>19.4913857815046</v>
      </c>
      <c r="H17" s="81">
        <v>44022</v>
      </c>
      <c r="I17" s="83">
        <v>11.386063458327001</v>
      </c>
      <c r="J17" s="81"/>
    </row>
    <row r="18" spans="1:9" s="84" customFormat="1" ht="15" customHeight="1">
      <c r="A18" s="60">
        <v>2002</v>
      </c>
      <c r="B18" s="79">
        <f t="shared" si="0"/>
        <v>227844</v>
      </c>
      <c r="C18" s="86">
        <f>(B18-B17)/B17*100</f>
        <v>11.630231350376766</v>
      </c>
      <c r="D18" s="107">
        <v>101153</v>
      </c>
      <c r="E18" s="86">
        <f>(D18-D17)/D17*100</f>
        <v>6.680095761398032</v>
      </c>
      <c r="F18" s="81">
        <v>77404</v>
      </c>
      <c r="G18" s="83">
        <f>(F18-F17)/F17*100</f>
        <v>18.59955565770321</v>
      </c>
      <c r="H18" s="81">
        <v>49287</v>
      </c>
      <c r="I18" s="83">
        <f>(H18-H17)/H17*100</f>
        <v>11.959929126345918</v>
      </c>
    </row>
    <row r="19" spans="1:9" ht="3.75" customHeight="1">
      <c r="A19" s="5"/>
      <c r="B19" s="85"/>
      <c r="C19" s="275"/>
      <c r="D19" s="275"/>
      <c r="E19" s="275"/>
      <c r="F19" s="85"/>
      <c r="G19" s="85"/>
      <c r="H19" s="85"/>
      <c r="I19" s="85"/>
    </row>
    <row r="20" spans="1:9" ht="3.75" customHeight="1">
      <c r="A20" s="68"/>
      <c r="B20" s="75"/>
      <c r="C20" s="74"/>
      <c r="D20" s="74"/>
      <c r="E20" s="74"/>
      <c r="F20" s="75"/>
      <c r="G20" s="75"/>
      <c r="H20" s="75"/>
      <c r="I20" s="75"/>
    </row>
    <row r="21" spans="1:10" ht="12.75">
      <c r="A21" s="20" t="s">
        <v>8</v>
      </c>
      <c r="C21" s="72"/>
      <c r="D21" s="72"/>
      <c r="E21" s="72"/>
      <c r="J21" s="103"/>
    </row>
    <row r="22" spans="3:5" ht="12.75">
      <c r="C22" s="72"/>
      <c r="D22" s="72"/>
      <c r="E22" s="72"/>
    </row>
    <row r="23" spans="3:5" ht="12.75">
      <c r="C23" s="72"/>
      <c r="D23" s="72"/>
      <c r="E23" s="72"/>
    </row>
    <row r="24" spans="3:5" ht="12.75">
      <c r="C24" s="72"/>
      <c r="D24" s="72"/>
      <c r="E24" s="72"/>
    </row>
    <row r="25" spans="3:5" ht="12.75">
      <c r="C25" s="72"/>
      <c r="D25" s="72"/>
      <c r="E25" s="72"/>
    </row>
    <row r="26" spans="3:5" ht="12.75">
      <c r="C26" s="72"/>
      <c r="D26" s="72"/>
      <c r="E26" s="72"/>
    </row>
    <row r="27" spans="3:5" ht="12.75">
      <c r="C27" s="72"/>
      <c r="D27" s="72"/>
      <c r="E27" s="72"/>
    </row>
    <row r="28" spans="3:5" ht="12.75">
      <c r="C28" s="72"/>
      <c r="D28" s="72"/>
      <c r="E28" s="72"/>
    </row>
    <row r="29" spans="3:5" ht="12.75">
      <c r="C29" s="72"/>
      <c r="D29" s="72"/>
      <c r="E29" s="72"/>
    </row>
    <row r="30" spans="3:5" ht="12.75">
      <c r="C30" s="72"/>
      <c r="D30" s="72"/>
      <c r="E30" s="72"/>
    </row>
    <row r="31" spans="3:5" ht="12.75">
      <c r="C31" s="72"/>
      <c r="D31" s="72"/>
      <c r="E31" s="72"/>
    </row>
  </sheetData>
  <mergeCells count="1">
    <mergeCell ref="A1:I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E21" sqref="E21"/>
    </sheetView>
  </sheetViews>
  <sheetFormatPr defaultColWidth="9.140625" defaultRowHeight="12.75"/>
  <cols>
    <col min="1" max="1" width="7.57421875" style="26" customWidth="1"/>
    <col min="2" max="3" width="13.7109375" style="8" customWidth="1"/>
    <col min="4" max="4" width="7.140625" style="8" customWidth="1"/>
    <col min="5" max="5" width="13.7109375" style="8" customWidth="1"/>
    <col min="6" max="6" width="8.7109375" style="0" customWidth="1"/>
  </cols>
  <sheetData>
    <row r="1" spans="1:9" ht="15">
      <c r="A1" s="294" t="s">
        <v>0</v>
      </c>
      <c r="B1" s="294"/>
      <c r="C1" s="294"/>
      <c r="D1" s="294"/>
      <c r="E1" s="294"/>
      <c r="F1" s="294"/>
      <c r="G1" s="294"/>
      <c r="H1" s="294"/>
      <c r="I1" s="294"/>
    </row>
    <row r="3" ht="12.75">
      <c r="A3" s="21" t="s">
        <v>16</v>
      </c>
    </row>
    <row r="4" spans="1:6" ht="24.75" customHeight="1">
      <c r="A4" s="306" t="s">
        <v>18</v>
      </c>
      <c r="B4" s="306"/>
      <c r="C4" s="306"/>
      <c r="D4" s="306"/>
      <c r="E4" s="306"/>
      <c r="F4" s="306"/>
    </row>
    <row r="5" spans="1:6" ht="12.75">
      <c r="A5" s="3"/>
      <c r="B5" s="3"/>
      <c r="C5" s="3"/>
      <c r="D5" s="3"/>
      <c r="E5" s="3"/>
      <c r="F5" s="5"/>
    </row>
    <row r="6" spans="1:6" s="8" customFormat="1" ht="12.75">
      <c r="A6" s="6" t="s">
        <v>2</v>
      </c>
      <c r="B6" s="7" t="s">
        <v>3</v>
      </c>
      <c r="C6" s="7" t="s">
        <v>4</v>
      </c>
      <c r="D6" s="7" t="s">
        <v>7</v>
      </c>
      <c r="E6" s="7" t="s">
        <v>6</v>
      </c>
      <c r="F6" s="7" t="s">
        <v>7</v>
      </c>
    </row>
    <row r="7" spans="1:6" ht="6" customHeight="1">
      <c r="A7" s="9"/>
      <c r="B7" s="9"/>
      <c r="C7" s="9"/>
      <c r="D7" s="9"/>
      <c r="E7" s="9"/>
      <c r="F7" s="10"/>
    </row>
    <row r="8" spans="1:6" ht="15" customHeight="1">
      <c r="A8" s="11">
        <v>1991</v>
      </c>
      <c r="B8" s="12">
        <f>SUM(C8,E8)</f>
        <v>1565056</v>
      </c>
      <c r="C8" s="13">
        <v>605736</v>
      </c>
      <c r="D8" s="88">
        <v>38.70379079087266</v>
      </c>
      <c r="E8" s="13">
        <v>959320</v>
      </c>
      <c r="F8" s="88">
        <v>61.29620920912734</v>
      </c>
    </row>
    <row r="9" spans="1:6" ht="15" customHeight="1">
      <c r="A9" s="11">
        <v>1992</v>
      </c>
      <c r="B9" s="12">
        <f aca="true" t="shared" si="0" ref="B9:B19">SUM(C9,E9)</f>
        <v>1535788</v>
      </c>
      <c r="C9" s="13">
        <v>629662</v>
      </c>
      <c r="D9" s="88">
        <v>40.99927854625769</v>
      </c>
      <c r="E9" s="13">
        <v>906126</v>
      </c>
      <c r="F9" s="88">
        <v>59.00072145374231</v>
      </c>
    </row>
    <row r="10" spans="1:6" ht="15" customHeight="1">
      <c r="A10" s="11">
        <v>1993</v>
      </c>
      <c r="B10" s="12">
        <f t="shared" si="0"/>
        <v>1594668</v>
      </c>
      <c r="C10" s="13">
        <v>653516</v>
      </c>
      <c r="D10" s="88">
        <v>40.981320249732235</v>
      </c>
      <c r="E10" s="13">
        <v>941152</v>
      </c>
      <c r="F10" s="88">
        <v>59.018679750267765</v>
      </c>
    </row>
    <row r="11" spans="1:6" ht="15" customHeight="1">
      <c r="A11" s="11">
        <v>1994</v>
      </c>
      <c r="B11" s="12">
        <f t="shared" si="0"/>
        <v>1661034</v>
      </c>
      <c r="C11" s="13">
        <v>690450</v>
      </c>
      <c r="D11" s="88">
        <v>41.56748146034337</v>
      </c>
      <c r="E11" s="13">
        <v>970584</v>
      </c>
      <c r="F11" s="88">
        <v>58.43251853965662</v>
      </c>
    </row>
    <row r="12" spans="1:6" ht="15" customHeight="1">
      <c r="A12" s="11">
        <v>1995</v>
      </c>
      <c r="B12" s="12">
        <f t="shared" si="0"/>
        <v>1759703</v>
      </c>
      <c r="C12" s="13">
        <v>700540</v>
      </c>
      <c r="D12" s="88">
        <v>39.81012704984875</v>
      </c>
      <c r="E12" s="13">
        <v>1059163</v>
      </c>
      <c r="F12" s="88">
        <v>60.18987295015125</v>
      </c>
    </row>
    <row r="13" spans="1:6" ht="15" customHeight="1">
      <c r="A13" s="11">
        <v>1996</v>
      </c>
      <c r="B13" s="12">
        <f t="shared" si="0"/>
        <v>1868529</v>
      </c>
      <c r="C13" s="13">
        <v>735427</v>
      </c>
      <c r="D13" s="88">
        <v>39.35860776043615</v>
      </c>
      <c r="E13" s="13">
        <v>1133102</v>
      </c>
      <c r="F13" s="88">
        <v>60.64139223956385</v>
      </c>
    </row>
    <row r="14" spans="1:6" ht="15" customHeight="1">
      <c r="A14" s="11">
        <v>1997</v>
      </c>
      <c r="B14" s="12">
        <f t="shared" si="0"/>
        <v>1945615</v>
      </c>
      <c r="C14" s="13">
        <v>759182</v>
      </c>
      <c r="D14" s="88">
        <v>39.020155580626174</v>
      </c>
      <c r="E14" s="13">
        <v>1186433</v>
      </c>
      <c r="F14" s="88">
        <v>60.97984441937382</v>
      </c>
    </row>
    <row r="15" spans="1:6" ht="15" customHeight="1">
      <c r="A15" s="11">
        <v>1998</v>
      </c>
      <c r="B15" s="12">
        <f t="shared" si="0"/>
        <v>2125958</v>
      </c>
      <c r="C15" s="13">
        <v>804729</v>
      </c>
      <c r="D15" s="88">
        <v>37.852535186490044</v>
      </c>
      <c r="E15" s="13">
        <v>1321229</v>
      </c>
      <c r="F15" s="88">
        <v>62.147464813509956</v>
      </c>
    </row>
    <row r="16" spans="1:6" ht="15" customHeight="1">
      <c r="A16" s="11">
        <v>1999</v>
      </c>
      <c r="B16" s="12">
        <f t="shared" si="0"/>
        <v>2369945</v>
      </c>
      <c r="C16" s="13">
        <v>832022</v>
      </c>
      <c r="D16" s="88">
        <v>35.10722822681539</v>
      </c>
      <c r="E16" s="13">
        <v>1537923</v>
      </c>
      <c r="F16" s="88">
        <v>64.8927717731846</v>
      </c>
    </row>
    <row r="17" spans="1:6" ht="15" customHeight="1">
      <c r="A17" s="11">
        <v>2000</v>
      </c>
      <c r="B17" s="12">
        <f t="shared" si="0"/>
        <v>2694245</v>
      </c>
      <c r="C17" s="13">
        <v>887026</v>
      </c>
      <c r="D17" s="88">
        <v>32.922989557371366</v>
      </c>
      <c r="E17" s="13">
        <v>1807219</v>
      </c>
      <c r="F17" s="88">
        <v>67.07701044262863</v>
      </c>
    </row>
    <row r="18" spans="1:6" ht="15" customHeight="1">
      <c r="A18" s="11">
        <v>2001</v>
      </c>
      <c r="B18" s="12">
        <f t="shared" si="0"/>
        <v>3030754</v>
      </c>
      <c r="C18" s="13">
        <v>939225</v>
      </c>
      <c r="D18" s="88">
        <v>30.98981309601505</v>
      </c>
      <c r="E18" s="13">
        <v>2091529</v>
      </c>
      <c r="F18" s="88">
        <v>69.01018690398494</v>
      </c>
    </row>
    <row r="19" spans="1:6" ht="15" customHeight="1">
      <c r="A19" s="11">
        <v>2002</v>
      </c>
      <c r="B19" s="12">
        <f t="shared" si="0"/>
        <v>3479913</v>
      </c>
      <c r="C19" s="13">
        <v>1051655</v>
      </c>
      <c r="D19" s="88">
        <v>30.263932162171397</v>
      </c>
      <c r="E19" s="13">
        <v>2428258</v>
      </c>
      <c r="F19" s="88">
        <v>69.7360678378286</v>
      </c>
    </row>
    <row r="20" spans="1:6" ht="6" customHeight="1">
      <c r="A20" s="89"/>
      <c r="B20" s="90"/>
      <c r="C20" s="91"/>
      <c r="D20" s="91"/>
      <c r="E20" s="91"/>
      <c r="F20" s="92"/>
    </row>
    <row r="21" spans="1:5" ht="6" customHeight="1">
      <c r="A21" s="93"/>
      <c r="B21" s="94"/>
      <c r="C21" s="270"/>
      <c r="D21" s="270"/>
      <c r="E21" s="270"/>
    </row>
    <row r="22" spans="1:5" ht="12.75">
      <c r="A22" s="20" t="s">
        <v>8</v>
      </c>
      <c r="B22" s="19"/>
      <c r="C22" s="19"/>
      <c r="D22" s="19"/>
      <c r="E22" s="19"/>
    </row>
    <row r="23" spans="1:5" ht="12.75">
      <c r="A23" s="35"/>
      <c r="B23" s="35"/>
      <c r="C23" s="35"/>
      <c r="D23" s="35"/>
      <c r="E23" s="35"/>
    </row>
    <row r="24" spans="1:5" ht="12.75">
      <c r="A24" s="35"/>
      <c r="B24" s="35"/>
      <c r="C24" s="35"/>
      <c r="D24" s="35"/>
      <c r="E24" s="35"/>
    </row>
    <row r="25" spans="1:5" ht="12.75">
      <c r="A25" s="35"/>
      <c r="B25" s="35"/>
      <c r="C25" s="35"/>
      <c r="D25" s="35"/>
      <c r="E25" s="35"/>
    </row>
    <row r="26" spans="1:5" ht="12.75">
      <c r="A26" s="35"/>
      <c r="B26" s="26"/>
      <c r="C26" s="26"/>
      <c r="D26" s="26"/>
      <c r="E26" s="35"/>
    </row>
    <row r="27" spans="1:5" ht="12.75">
      <c r="A27" s="35"/>
      <c r="B27" s="35"/>
      <c r="C27" s="35"/>
      <c r="D27" s="35"/>
      <c r="E27" s="35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spans="1:5" ht="12.75">
      <c r="A38" s="19"/>
      <c r="B38" s="19"/>
      <c r="C38" s="19"/>
      <c r="D38" s="19"/>
      <c r="E38" s="19"/>
    </row>
    <row r="39" spans="1:5" ht="12.75">
      <c r="A39" s="8"/>
      <c r="B39" s="19"/>
      <c r="C39" s="19"/>
      <c r="D39" s="19"/>
      <c r="E39" s="19"/>
    </row>
    <row r="40" spans="1:5" ht="12.75">
      <c r="A40" s="8"/>
      <c r="B40" s="19"/>
      <c r="C40" s="19"/>
      <c r="D40" s="19"/>
      <c r="E40" s="19"/>
    </row>
    <row r="41" spans="1:5" ht="12.75">
      <c r="A41" s="35"/>
      <c r="B41" s="35"/>
      <c r="C41" s="35"/>
      <c r="D41" s="35"/>
      <c r="E41" s="96"/>
    </row>
    <row r="42" spans="1:5" ht="12.75">
      <c r="A42" s="35"/>
      <c r="B42" s="97"/>
      <c r="C42" s="97"/>
      <c r="D42" s="97"/>
      <c r="E42" s="96"/>
    </row>
    <row r="43" spans="1:5" ht="12.75">
      <c r="A43" s="35"/>
      <c r="B43" s="35"/>
      <c r="C43" s="35"/>
      <c r="D43" s="35"/>
      <c r="E43" s="96"/>
    </row>
    <row r="44" spans="1:5" ht="12.75">
      <c r="A44" s="35"/>
      <c r="B44" s="98"/>
      <c r="C44" s="98"/>
      <c r="D44" s="98"/>
      <c r="E44" s="96"/>
    </row>
    <row r="45" spans="1:5" ht="12.75">
      <c r="A45" s="35"/>
      <c r="B45" s="19"/>
      <c r="C45" s="19"/>
      <c r="D45" s="19"/>
      <c r="E45" s="96"/>
    </row>
    <row r="46" spans="1:5" ht="12.75">
      <c r="A46" s="8"/>
      <c r="B46" s="19"/>
      <c r="C46" s="19"/>
      <c r="D46" s="19"/>
      <c r="E46" s="19"/>
    </row>
    <row r="47" spans="1:5" ht="12.75">
      <c r="A47" s="8"/>
      <c r="B47" s="19"/>
      <c r="C47" s="19"/>
      <c r="D47" s="19"/>
      <c r="E47" s="19"/>
    </row>
    <row r="48" spans="1:5" ht="12.75">
      <c r="A48" s="8"/>
      <c r="B48" s="19"/>
      <c r="C48" s="19"/>
      <c r="D48" s="19"/>
      <c r="E48" s="19"/>
    </row>
    <row r="49" spans="1:5" ht="12.75">
      <c r="A49" s="8"/>
      <c r="B49" s="19"/>
      <c r="C49" s="19"/>
      <c r="D49" s="19"/>
      <c r="E49" s="19"/>
    </row>
    <row r="50" spans="1:5" ht="12.75">
      <c r="A50" s="8"/>
      <c r="B50" s="19"/>
      <c r="C50" s="19"/>
      <c r="D50" s="19"/>
      <c r="E50" s="19"/>
    </row>
    <row r="51" spans="1:5" ht="12.75">
      <c r="A51" s="8"/>
      <c r="B51" s="19"/>
      <c r="C51" s="19"/>
      <c r="D51" s="19"/>
      <c r="E51" s="19"/>
    </row>
    <row r="52" spans="1:5" ht="12.75">
      <c r="A52" s="8"/>
      <c r="B52" s="19"/>
      <c r="C52" s="19"/>
      <c r="D52" s="19"/>
      <c r="E52" s="19"/>
    </row>
    <row r="53" spans="1:5" ht="12.75">
      <c r="A53" s="8"/>
      <c r="B53" s="19"/>
      <c r="C53" s="19"/>
      <c r="D53" s="19"/>
      <c r="E53" s="19"/>
    </row>
    <row r="54" ht="12.75">
      <c r="A54" s="8"/>
    </row>
    <row r="55" ht="12.75">
      <c r="A55" s="8"/>
    </row>
  </sheetData>
  <mergeCells count="2">
    <mergeCell ref="A4:F4"/>
    <mergeCell ref="A1:I1"/>
  </mergeCells>
  <printOptions/>
  <pageMargins left="0.3937007874015748" right="0.3937007874015748" top="0.5905511811023623" bottom="0.3149606299212598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Deise Mancebo</cp:lastModifiedBy>
  <cp:lastPrinted>2003-10-20T19:08:43Z</cp:lastPrinted>
  <dcterms:created xsi:type="dcterms:W3CDTF">2003-09-04T19:09:12Z</dcterms:created>
  <dcterms:modified xsi:type="dcterms:W3CDTF">2008-09-02T19:37:12Z</dcterms:modified>
  <cp:category/>
  <cp:version/>
  <cp:contentType/>
  <cp:contentStatus/>
</cp:coreProperties>
</file>